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8"/>
  </bookViews>
  <sheets>
    <sheet name="АПП - посещ." sheetId="1" r:id="rId1"/>
    <sheet name="АПП-1Б" sheetId="2" r:id="rId2"/>
    <sheet name="АПП-1В" sheetId="3" r:id="rId3"/>
    <sheet name="АПП-1С" sheetId="4" r:id="rId4"/>
    <sheet name="АПП 1Д" sheetId="5" r:id="rId5"/>
    <sheet name="АПП - обращ." sheetId="6" r:id="rId6"/>
    <sheet name="неотложная помощь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Лист1" sheetId="13" r:id="rId13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21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<sst xmlns="http://schemas.openxmlformats.org/spreadsheetml/2006/main" count="622" uniqueCount="148">
  <si>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</si>
  <si>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</si>
  <si>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</si>
  <si>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</si>
  <si>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</si>
  <si>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</si>
  <si>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</si>
  <si>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>в том числе по кварталам:</t>
  </si>
  <si>
    <t>СК "Росно-МС"</t>
  </si>
  <si>
    <t>Всего:</t>
  </si>
  <si>
    <t>приложение № 1</t>
  </si>
  <si>
    <t>приложение № 2</t>
  </si>
  <si>
    <t>приложение № 3</t>
  </si>
  <si>
    <t>приложение №4</t>
  </si>
  <si>
    <t>приложение № 5</t>
  </si>
  <si>
    <t xml:space="preserve">БУ РК "Городская поликлиника"                                                                                                                            </t>
  </si>
  <si>
    <t xml:space="preserve">БУ РК "Приютненская РБ"                                                                                                                                </t>
  </si>
  <si>
    <t xml:space="preserve">БУ РК "Городовиковская РБ"                                                                                                                            </t>
  </si>
  <si>
    <t xml:space="preserve">БУ РК "Ики-Бурульская РБ"                                                                                                                             </t>
  </si>
  <si>
    <t xml:space="preserve">БУ РК "Кетченеровская РБ"                                                                                                                             </t>
  </si>
  <si>
    <t xml:space="preserve">БУ РК "Сарпинская РБ"                                                                                                                                 </t>
  </si>
  <si>
    <t xml:space="preserve">БУ  РК "Целинная РБ"                                                                                                                                   </t>
  </si>
  <si>
    <t xml:space="preserve">БУ РК "Юстинская РБ"                                                                                                                                  </t>
  </si>
  <si>
    <t xml:space="preserve">БУ РК "Яшалтинская РБ"                                                                                                                                </t>
  </si>
  <si>
    <t xml:space="preserve">БУ РК "Лаганская РБ"                                                                                                                                    </t>
  </si>
  <si>
    <t xml:space="preserve">БУ РК "Малодербетовская РБ"                                                                                                                             </t>
  </si>
  <si>
    <t xml:space="preserve">БУ РК "Октябрьская РБ"                                                                                                                                  </t>
  </si>
  <si>
    <t xml:space="preserve">БУ РК "Черноземельская РБ им.У.Душана"                                                                                                                  </t>
  </si>
  <si>
    <t xml:space="preserve">БУ РК "Яшкульская РБ"                                                                                                                                   </t>
  </si>
  <si>
    <t>приложение № 1Б</t>
  </si>
  <si>
    <t>приложение № 1В</t>
  </si>
  <si>
    <t>приложение № 1С</t>
  </si>
  <si>
    <t>приложение № 1Д</t>
  </si>
  <si>
    <t>БУ РК "Приютненская РБ"</t>
  </si>
  <si>
    <t>БУ РК "Ики-Бурульская РБ"</t>
  </si>
  <si>
    <t>БУ РК "Кетченеровская РБ"</t>
  </si>
  <si>
    <t>БУ РК "Сарпинская РБ"</t>
  </si>
  <si>
    <t>БУ РК "Целинная РБ"</t>
  </si>
  <si>
    <t>БУ РК "Юстинская РБ"</t>
  </si>
  <si>
    <t>БУ РК "Малодербетовская РБ"</t>
  </si>
  <si>
    <t>БУ РК "Октябрьская РБ"</t>
  </si>
  <si>
    <t>БУ РК "Черноземельская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</si>
  <si>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</si>
  <si>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</si>
  <si>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</si>
  <si>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</si>
  <si>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БУ РК "Станция Скорой МП"</t>
  </si>
  <si>
    <t>АО ВТБ Медицинское страхование в РК</t>
  </si>
  <si>
    <t>Стационар (случаи госпитализации)</t>
  </si>
  <si>
    <t>Обращения по заболеваниям</t>
  </si>
  <si>
    <t>посещения с профилактической целью</t>
  </si>
  <si>
    <t>ИТОГО</t>
  </si>
  <si>
    <t>ВСЕГО</t>
  </si>
  <si>
    <t>1квартал</t>
  </si>
  <si>
    <t>4квартал</t>
  </si>
  <si>
    <t>2квартал</t>
  </si>
  <si>
    <t>3квартал</t>
  </si>
  <si>
    <t>итого:</t>
  </si>
  <si>
    <t>КФ ОАО "Росно-МС"</t>
  </si>
  <si>
    <t>филиал АО ВТБ Медицинское страхование в РК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</si>
  <si>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</si>
  <si>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</si>
  <si>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</si>
  <si>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</si>
  <si>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</si>
  <si>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</si>
  <si>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"Перинатальный центр им. О. А. Шунгаевой"</t>
  </si>
  <si>
    <t>БУ РК "РГВВ"</t>
  </si>
  <si>
    <t>ФКУЗ МСЧ МВД Росии по РК"</t>
  </si>
  <si>
    <t>БУ РК "Городская поликлиника"</t>
  </si>
  <si>
    <t>БУ РК "РОД им. Тимошкаевой Э. С,"</t>
  </si>
  <si>
    <t>ФКУЗ МСЧ МВД России по РК</t>
  </si>
  <si>
    <t>Элистинский филиала № 1 ООО "СКНЦ"</t>
  </si>
  <si>
    <t>АУ РК "РСП"</t>
  </si>
  <si>
    <t>ООО "КНЦ"</t>
  </si>
  <si>
    <t>БУ РК "Станция скорой медицинской помощи"</t>
  </si>
  <si>
    <t>БУ РК "РЦСВМП № 2 Сулда"</t>
  </si>
  <si>
    <t>Приложение № 6</t>
  </si>
  <si>
    <t>приложение №4а</t>
  </si>
  <si>
    <t>январь</t>
  </si>
  <si>
    <t>№</t>
  </si>
  <si>
    <t>всего</t>
  </si>
  <si>
    <t>взр</t>
  </si>
  <si>
    <t>26 группа</t>
  </si>
  <si>
    <t>КФ ОАО "РОСНО-МС"</t>
  </si>
  <si>
    <t>Высокотехнологичная МП - номер группы</t>
  </si>
  <si>
    <t>БУ РК "Республиканский детский медицинский центр"</t>
  </si>
  <si>
    <t>БУ РК "ПЦ им. О. А. Шунгаевой"</t>
  </si>
  <si>
    <t>БУ РК "РДМЦ"</t>
  </si>
  <si>
    <t>27 группа</t>
  </si>
  <si>
    <t>Процедуры Диализа</t>
  </si>
  <si>
    <t>всего:</t>
  </si>
  <si>
    <t>Итого:</t>
  </si>
  <si>
    <t>Перитонеальный диализ</t>
  </si>
  <si>
    <t>ВСЕГО:</t>
  </si>
  <si>
    <t>СВОД</t>
  </si>
  <si>
    <t>БУ РК "ГП"</t>
  </si>
  <si>
    <t>Распределение законченных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2016 год между СМО и МО</t>
  </si>
  <si>
    <t xml:space="preserve">Итого </t>
  </si>
  <si>
    <t>Распределение законченных случаев медицинских осмотров несовершеннолетних между СМО и МО на 2016 год</t>
  </si>
  <si>
    <t>Покваратальное распределение объемов медицинской помощи по стационарной помощи на 2016 год между страховыми медицинскими организациями и медицинскими организациями (случаи госпитализации)</t>
  </si>
  <si>
    <t>дневной стационар (случаи лечения)</t>
  </si>
  <si>
    <t>Приложение №7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</si>
  <si>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</si>
  <si>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</si>
  <si>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</si>
  <si>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</si>
  <si>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Покваратальное распределение объемов медицинской помощи по амбулаторно-поликлинической помощи на 2017  год между страховыми медицинскими организациями и медицинскими организациями (посещения с профилактической и иными целями)</t>
  </si>
  <si>
    <t>Распределение законченных случаев Диспансеризации определенных групп взрослого населения на 2017 год между СМО и МО</t>
  </si>
  <si>
    <t>Распределение законченных случаев Диспансеризации пребывающих в стационарных учреждениях детей-сирот и детей, находящихся в трудной жизненной ситуации на 2017 год между СМО и МО</t>
  </si>
  <si>
    <t>Распределение законченных случаев Профилактических осмотров взрослого населения на 2017 год между СМО и МО</t>
  </si>
  <si>
    <t>Профилактические осмотры несовершеннолетних на 2017 год между СМО и МО</t>
  </si>
  <si>
    <t>Периодические медицинские осмотры на 2017 год между СМО и МО</t>
  </si>
  <si>
    <t>Предварительные медицинские осмотры на 2017 год между СМО и МО</t>
  </si>
  <si>
    <t>ИТОГО:</t>
  </si>
  <si>
    <t>Покваратальное распределение объемов медицинской помощи по амбулаторно-поликлинической помощи на 2017 год между страховыми медицинскими организациями и медицинскими организациями (посещения по неотложной помощи)</t>
  </si>
  <si>
    <t>ФГБОУ ВПО "КалмГУ"</t>
  </si>
  <si>
    <t>ООО "Сила"</t>
  </si>
  <si>
    <t>ООО "Первая детская стоматология"</t>
  </si>
  <si>
    <t>ООО "Детский комплекс Надежда"</t>
  </si>
  <si>
    <t>Покваратальное распределение объемов медицинской помощи по амбулаторно-поликлинической помощи на 2017 год между страховыми медицинскими организациями и медицинскими организациями (обращения по заболеваниям)</t>
  </si>
  <si>
    <t>ФБУ Центр реабилитации ФСС РФ "Тинаки"</t>
  </si>
  <si>
    <t>ООО "ЭКО-Содействие"</t>
  </si>
  <si>
    <t>ООО "Медика-ментэ"</t>
  </si>
  <si>
    <t>ООО "Волгоградский медицинский центр эндохирургии и литотрипсии"</t>
  </si>
  <si>
    <t>Покваратальное распределение объемов медицинской помощи по стационарозамещающей помощи на 2017 год между страховыми медицинскими организациями и медицинскими организациями (случаи лечения)</t>
  </si>
  <si>
    <t>Покваратальное распределение объемов медицинской помощи по скорой медицинской помощи на 2017 год между страховыми медицинскими организациями и медицинскими организациями (вызовы)</t>
  </si>
  <si>
    <t>5 группа</t>
  </si>
  <si>
    <t>10 группа</t>
  </si>
  <si>
    <t>12 группа</t>
  </si>
  <si>
    <t>21 груупа</t>
  </si>
  <si>
    <t>28 группа</t>
  </si>
  <si>
    <t>29 группа</t>
  </si>
  <si>
    <t>35 группа</t>
  </si>
  <si>
    <t>36 группа</t>
  </si>
  <si>
    <t>41 группа</t>
  </si>
  <si>
    <t>Покваратальное распределение объемов высокотехнологичной медицинской помощи по стационарной помощи на 2017 год между страховыми медицинскими организациями и медицинскими организациями (случаи госпитализации) по БУ РК "РБ им. П. П. Жемчуева"</t>
  </si>
  <si>
    <t>Покваратальное распределение объемов заместительной почечной терапии на 2017 год между страховыми медицинскими организациями и медицинскими организациями (услуги диализа)</t>
  </si>
  <si>
    <t>БУ РК "РБ им. П. П. Жемчуева" - Стационар</t>
  </si>
  <si>
    <t>Гемодиализ интермиттирующий высокопоточный</t>
  </si>
  <si>
    <t>Гемодиализ продолжительный</t>
  </si>
  <si>
    <t>Гемодиафильтрация продолжительная</t>
  </si>
  <si>
    <t>27 группа-1 стент (а)</t>
  </si>
  <si>
    <t>28 группа-1 стент (а)</t>
  </si>
  <si>
    <t>27 группа-2 стент (а)</t>
  </si>
  <si>
    <t>27 группа-3 стент (а)</t>
  </si>
  <si>
    <t>28 группа-2 стент (а)</t>
  </si>
  <si>
    <t>28 группа-3 стент (а)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</si>
</sst>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Calibri"/>
      <family val="2"/>
    </font>
    <font>
      <sz val="11"/>
      <name val="Calibri"/>
      <family val="2"/>
    </font>
    <font>
      <i/>
      <sz val="10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i/>
      <sz val="10"/>
      <color theme="1"/>
      <name val="Calibri"/>
      <family val="2"/>
    </font>
    <font>
      <i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wrapText="1"/>
    </xf>
    <xf numFmtId="3" fontId="56" fillId="0" borderId="10" xfId="0" applyNumberFormat="1" applyFont="1" applyFill="1" applyBorder="1" applyAlignment="1">
      <alignment wrapText="1"/>
    </xf>
    <xf numFmtId="0" fontId="56" fillId="0" borderId="0" xfId="0" applyFont="1" applyFill="1" applyAlignment="1">
      <alignment wrapText="1"/>
    </xf>
    <xf numFmtId="0" fontId="56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3" fontId="57" fillId="0" borderId="10" xfId="0" applyNumberFormat="1" applyFont="1" applyFill="1" applyBorder="1" applyAlignment="1">
      <alignment wrapText="1"/>
    </xf>
    <xf numFmtId="3" fontId="56" fillId="0" borderId="0" xfId="0" applyNumberFormat="1" applyFont="1" applyFill="1" applyAlignment="1">
      <alignment wrapText="1"/>
    </xf>
    <xf numFmtId="3" fontId="58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58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0" fontId="58" fillId="0" borderId="0" xfId="0" applyFont="1" applyFill="1" applyAlignment="1">
      <alignment wrapText="1"/>
    </xf>
    <xf numFmtId="0" fontId="60" fillId="0" borderId="10" xfId="0" applyFont="1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wrapText="1"/>
    </xf>
    <xf numFmtId="0" fontId="60" fillId="0" borderId="12" xfId="0" applyFont="1" applyFill="1" applyBorder="1" applyAlignment="1">
      <alignment wrapText="1"/>
    </xf>
    <xf numFmtId="0" fontId="56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0" fontId="59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3" fillId="0" borderId="10" xfId="0" applyFont="1" applyFill="1" applyBorder="1" applyAlignment="1">
      <alignment wrapText="1"/>
    </xf>
    <xf numFmtId="0" fontId="0" fillId="0" borderId="0" xfId="0" applyFill="1" applyAlignment="1">
      <alignment horizontal="left"/>
    </xf>
    <xf numFmtId="0" fontId="64" fillId="0" borderId="10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0" fontId="37" fillId="0" borderId="0" xfId="0" applyFont="1" applyFill="1" applyAlignment="1">
      <alignment wrapText="1"/>
    </xf>
    <xf numFmtId="1" fontId="10" fillId="0" borderId="0" xfId="0" applyNumberFormat="1" applyFont="1" applyFill="1" applyAlignment="1">
      <alignment wrapText="1"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13" fillId="0" borderId="14" xfId="0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56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63" fillId="0" borderId="1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6" fillId="33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57" fillId="0" borderId="16" xfId="0" applyFont="1" applyFill="1" applyBorder="1" applyAlignment="1">
      <alignment horizontal="center" wrapText="1"/>
    </xf>
    <xf numFmtId="0" fontId="65" fillId="0" borderId="0" xfId="0" applyFont="1" applyFill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wrapText="1"/>
    </xf>
    <xf numFmtId="0" fontId="65" fillId="0" borderId="0" xfId="0" applyFont="1" applyFill="1" applyAlignment="1">
      <alignment horizontal="right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wrapText="1"/>
    </xf>
    <xf numFmtId="0" fontId="56" fillId="0" borderId="20" xfId="0" applyFont="1" applyFill="1" applyBorder="1" applyAlignment="1">
      <alignment horizontal="center" wrapText="1"/>
    </xf>
    <xf numFmtId="0" fontId="56" fillId="0" borderId="14" xfId="0" applyFont="1" applyFill="1" applyBorder="1" applyAlignment="1">
      <alignment horizontal="center" wrapText="1"/>
    </xf>
    <xf numFmtId="0" fontId="56" fillId="0" borderId="13" xfId="0" applyFont="1" applyFill="1" applyBorder="1" applyAlignment="1">
      <alignment horizontal="center" wrapText="1"/>
    </xf>
    <xf numFmtId="0" fontId="56" fillId="0" borderId="17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7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50.00390625" style="3" customWidth="1"/>
    <col min="2" max="12" width="9.140625" style="3" customWidth="1"/>
    <col min="13" max="13" width="9.140625" style="3" hidden="1" customWidth="1"/>
    <col min="14" max="15" width="0" style="3" hidden="1" customWidth="1"/>
    <col min="16" max="16384" width="9.140625" style="3" customWidth="1"/>
  </cols>
  <sheetData>
    <row r="1" spans="10:12" ht="19.5" customHeight="1">
      <c r="J1" s="67" t="s">
        <v>10</v>
      </c>
      <c r="K1" s="67"/>
      <c r="L1" s="67"/>
    </row>
    <row r="2" spans="1:12" ht="31.5" customHeight="1">
      <c r="A2" s="66" t="s">
        <v>107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s="17" customFormat="1" ht="12.75" customHeight="1">
      <c r="A3" s="69"/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17" customFormat="1" ht="12.75" customHeight="1">
      <c r="A4" s="69"/>
      <c r="B4" s="65" t="s">
        <v>58</v>
      </c>
      <c r="C4" s="65"/>
      <c r="D4" s="65"/>
      <c r="E4" s="65"/>
      <c r="F4" s="65"/>
      <c r="G4" s="65" t="s">
        <v>59</v>
      </c>
      <c r="H4" s="65"/>
      <c r="I4" s="65"/>
      <c r="J4" s="65"/>
      <c r="K4" s="65"/>
      <c r="L4" s="68" t="s">
        <v>52</v>
      </c>
    </row>
    <row r="5" spans="1:12" s="17" customFormat="1" ht="12.75" customHeight="1">
      <c r="A5" s="69"/>
      <c r="B5" s="56" t="s">
        <v>53</v>
      </c>
      <c r="C5" s="56" t="s">
        <v>55</v>
      </c>
      <c r="D5" s="56" t="s">
        <v>56</v>
      </c>
      <c r="E5" s="56" t="s">
        <v>54</v>
      </c>
      <c r="F5" s="22" t="s">
        <v>51</v>
      </c>
      <c r="G5" s="56" t="s">
        <v>53</v>
      </c>
      <c r="H5" s="56" t="s">
        <v>55</v>
      </c>
      <c r="I5" s="56" t="s">
        <v>56</v>
      </c>
      <c r="J5" s="56" t="s">
        <v>54</v>
      </c>
      <c r="K5" s="22" t="s">
        <v>51</v>
      </c>
      <c r="L5" s="68"/>
    </row>
    <row r="6" spans="1:14" s="17" customFormat="1" ht="15">
      <c r="A6" s="12" t="s">
        <v>61</v>
      </c>
      <c r="B6" s="12">
        <v>6275</v>
      </c>
      <c r="C6" s="12">
        <v>7134</v>
      </c>
      <c r="D6" s="12">
        <v>6796</v>
      </c>
      <c r="E6" s="12">
        <v>7019</v>
      </c>
      <c r="F6" s="12">
        <f aca="true" t="shared" si="0" ref="F6:F26">SUM(B6:E6)</f>
        <v>27224</v>
      </c>
      <c r="G6" s="12">
        <v>89</v>
      </c>
      <c r="H6" s="12">
        <v>95</v>
      </c>
      <c r="I6" s="12">
        <v>86</v>
      </c>
      <c r="J6" s="12">
        <v>88</v>
      </c>
      <c r="K6" s="12">
        <f>SUM(G6:J6)</f>
        <v>358</v>
      </c>
      <c r="L6" s="16">
        <f>SUM(F6+K6)</f>
        <v>27582</v>
      </c>
      <c r="M6" s="17">
        <f aca="true" t="shared" si="1" ref="M6:M26">B6+G6</f>
        <v>6364</v>
      </c>
      <c r="N6" s="12">
        <f aca="true" t="shared" si="2" ref="N6:N27">B6+C6+D6+G6+H6+I6</f>
        <v>20475</v>
      </c>
    </row>
    <row r="7" spans="1:14" s="17" customFormat="1" ht="15">
      <c r="A7" s="12" t="s">
        <v>34</v>
      </c>
      <c r="B7" s="12">
        <v>217</v>
      </c>
      <c r="C7" s="12">
        <v>217</v>
      </c>
      <c r="D7" s="12">
        <v>220</v>
      </c>
      <c r="E7" s="12">
        <v>215</v>
      </c>
      <c r="F7" s="12">
        <f t="shared" si="0"/>
        <v>869</v>
      </c>
      <c r="G7" s="12">
        <v>4163</v>
      </c>
      <c r="H7" s="12">
        <v>4298</v>
      </c>
      <c r="I7" s="12">
        <v>4216</v>
      </c>
      <c r="J7" s="12">
        <v>4211</v>
      </c>
      <c r="K7" s="12">
        <f aca="true" t="shared" si="3" ref="K7:K26">SUM(G7:J7)</f>
        <v>16888</v>
      </c>
      <c r="L7" s="16">
        <f aca="true" t="shared" si="4" ref="L7:L24">SUM(F7+K7)</f>
        <v>17757</v>
      </c>
      <c r="M7" s="17">
        <f t="shared" si="1"/>
        <v>4380</v>
      </c>
      <c r="N7" s="12">
        <f t="shared" si="2"/>
        <v>13331</v>
      </c>
    </row>
    <row r="8" spans="1:14" s="17" customFormat="1" ht="15">
      <c r="A8" s="12" t="s">
        <v>35</v>
      </c>
      <c r="B8" s="12">
        <v>267</v>
      </c>
      <c r="C8" s="12">
        <v>271</v>
      </c>
      <c r="D8" s="12">
        <v>267</v>
      </c>
      <c r="E8" s="12">
        <v>267</v>
      </c>
      <c r="F8" s="12">
        <f t="shared" si="0"/>
        <v>1072</v>
      </c>
      <c r="G8" s="12">
        <v>4150</v>
      </c>
      <c r="H8" s="12">
        <v>4197</v>
      </c>
      <c r="I8" s="12">
        <v>4174</v>
      </c>
      <c r="J8" s="12">
        <v>4157</v>
      </c>
      <c r="K8" s="12">
        <f t="shared" si="3"/>
        <v>16678</v>
      </c>
      <c r="L8" s="16">
        <f t="shared" si="4"/>
        <v>17750</v>
      </c>
      <c r="M8" s="17">
        <f t="shared" si="1"/>
        <v>4417</v>
      </c>
      <c r="N8" s="12">
        <f t="shared" si="2"/>
        <v>13326</v>
      </c>
    </row>
    <row r="9" spans="1:14" s="17" customFormat="1" ht="15">
      <c r="A9" s="12" t="s">
        <v>62</v>
      </c>
      <c r="B9" s="12">
        <v>6431</v>
      </c>
      <c r="C9" s="12">
        <v>8276</v>
      </c>
      <c r="D9" s="12">
        <v>8104</v>
      </c>
      <c r="E9" s="12">
        <v>7646</v>
      </c>
      <c r="F9" s="12">
        <f t="shared" si="0"/>
        <v>30457</v>
      </c>
      <c r="G9" s="12">
        <v>199</v>
      </c>
      <c r="H9" s="12">
        <v>255</v>
      </c>
      <c r="I9" s="12">
        <v>247</v>
      </c>
      <c r="J9" s="12">
        <v>232</v>
      </c>
      <c r="K9" s="12">
        <f t="shared" si="3"/>
        <v>933</v>
      </c>
      <c r="L9" s="16">
        <f t="shared" si="4"/>
        <v>31390</v>
      </c>
      <c r="M9" s="17">
        <f t="shared" si="1"/>
        <v>6630</v>
      </c>
      <c r="N9" s="12">
        <f t="shared" si="2"/>
        <v>23512</v>
      </c>
    </row>
    <row r="10" spans="1:14" s="17" customFormat="1" ht="15">
      <c r="A10" s="12" t="s">
        <v>39</v>
      </c>
      <c r="B10" s="12">
        <v>17</v>
      </c>
      <c r="C10" s="12">
        <v>15</v>
      </c>
      <c r="D10" s="12">
        <v>12</v>
      </c>
      <c r="E10" s="12">
        <v>10</v>
      </c>
      <c r="F10" s="12">
        <f t="shared" si="0"/>
        <v>54</v>
      </c>
      <c r="G10" s="12">
        <v>4328</v>
      </c>
      <c r="H10" s="12">
        <v>4332</v>
      </c>
      <c r="I10" s="12">
        <v>4324</v>
      </c>
      <c r="J10" s="12">
        <v>4336</v>
      </c>
      <c r="K10" s="12">
        <f t="shared" si="3"/>
        <v>17320</v>
      </c>
      <c r="L10" s="16">
        <f t="shared" si="4"/>
        <v>17374</v>
      </c>
      <c r="M10" s="17">
        <f t="shared" si="1"/>
        <v>4345</v>
      </c>
      <c r="N10" s="12">
        <f t="shared" si="2"/>
        <v>13028</v>
      </c>
    </row>
    <row r="11" spans="1:14" s="17" customFormat="1" ht="15">
      <c r="A11" s="12" t="s">
        <v>40</v>
      </c>
      <c r="B11" s="12">
        <v>206</v>
      </c>
      <c r="C11" s="12">
        <v>206</v>
      </c>
      <c r="D11" s="12">
        <v>206</v>
      </c>
      <c r="E11" s="12">
        <v>206</v>
      </c>
      <c r="F11" s="12">
        <f t="shared" si="0"/>
        <v>824</v>
      </c>
      <c r="G11" s="12">
        <v>3370</v>
      </c>
      <c r="H11" s="12">
        <v>3370</v>
      </c>
      <c r="I11" s="12">
        <v>3359</v>
      </c>
      <c r="J11" s="12">
        <v>3377</v>
      </c>
      <c r="K11" s="12">
        <f t="shared" si="3"/>
        <v>13476</v>
      </c>
      <c r="L11" s="16">
        <f t="shared" si="4"/>
        <v>14300</v>
      </c>
      <c r="M11" s="17">
        <f t="shared" si="1"/>
        <v>3576</v>
      </c>
      <c r="N11" s="12">
        <f t="shared" si="2"/>
        <v>10717</v>
      </c>
    </row>
    <row r="12" spans="1:14" s="17" customFormat="1" ht="15">
      <c r="A12" s="12" t="s">
        <v>63</v>
      </c>
      <c r="B12" s="12">
        <v>122</v>
      </c>
      <c r="C12" s="12">
        <v>122</v>
      </c>
      <c r="D12" s="12">
        <v>122</v>
      </c>
      <c r="E12" s="12">
        <v>102</v>
      </c>
      <c r="F12" s="12">
        <f t="shared" si="0"/>
        <v>468</v>
      </c>
      <c r="G12" s="12">
        <v>4566</v>
      </c>
      <c r="H12" s="12">
        <v>4871</v>
      </c>
      <c r="I12" s="12">
        <v>4876</v>
      </c>
      <c r="J12" s="12">
        <v>3819</v>
      </c>
      <c r="K12" s="12">
        <f t="shared" si="3"/>
        <v>18132</v>
      </c>
      <c r="L12" s="16">
        <f t="shared" si="4"/>
        <v>18600</v>
      </c>
      <c r="M12" s="17">
        <f t="shared" si="1"/>
        <v>4688</v>
      </c>
      <c r="N12" s="12">
        <f t="shared" si="2"/>
        <v>14679</v>
      </c>
    </row>
    <row r="13" spans="1:14" s="17" customFormat="1" ht="15">
      <c r="A13" s="12" t="s">
        <v>36</v>
      </c>
      <c r="B13" s="12">
        <v>103</v>
      </c>
      <c r="C13" s="12">
        <v>106</v>
      </c>
      <c r="D13" s="12">
        <v>93</v>
      </c>
      <c r="E13" s="12">
        <v>110</v>
      </c>
      <c r="F13" s="12">
        <f t="shared" si="0"/>
        <v>412</v>
      </c>
      <c r="G13" s="12">
        <v>4991</v>
      </c>
      <c r="H13" s="12">
        <v>5141</v>
      </c>
      <c r="I13" s="12">
        <v>5255</v>
      </c>
      <c r="J13" s="12">
        <v>5101</v>
      </c>
      <c r="K13" s="12">
        <f t="shared" si="3"/>
        <v>20488</v>
      </c>
      <c r="L13" s="16">
        <f t="shared" si="4"/>
        <v>20900</v>
      </c>
      <c r="M13" s="17">
        <f t="shared" si="1"/>
        <v>5094</v>
      </c>
      <c r="N13" s="12">
        <f t="shared" si="2"/>
        <v>15689</v>
      </c>
    </row>
    <row r="14" spans="1:14" s="17" customFormat="1" ht="15">
      <c r="A14" s="12" t="s">
        <v>37</v>
      </c>
      <c r="B14" s="12">
        <v>5482</v>
      </c>
      <c r="C14" s="12">
        <v>7196</v>
      </c>
      <c r="D14" s="12">
        <v>6146</v>
      </c>
      <c r="E14" s="12">
        <v>6439</v>
      </c>
      <c r="F14" s="12">
        <f t="shared" si="0"/>
        <v>25263</v>
      </c>
      <c r="G14" s="12">
        <v>1231</v>
      </c>
      <c r="H14" s="12">
        <v>1583</v>
      </c>
      <c r="I14" s="12">
        <v>1330</v>
      </c>
      <c r="J14" s="12">
        <v>1467</v>
      </c>
      <c r="K14" s="12">
        <f t="shared" si="3"/>
        <v>5611</v>
      </c>
      <c r="L14" s="16">
        <f t="shared" si="4"/>
        <v>30874</v>
      </c>
      <c r="M14" s="17">
        <f t="shared" si="1"/>
        <v>6713</v>
      </c>
      <c r="N14" s="12">
        <f t="shared" si="2"/>
        <v>22968</v>
      </c>
    </row>
    <row r="15" spans="1:14" s="17" customFormat="1" ht="15">
      <c r="A15" s="12" t="s">
        <v>64</v>
      </c>
      <c r="B15" s="12">
        <v>4864</v>
      </c>
      <c r="C15" s="12">
        <v>4864</v>
      </c>
      <c r="D15" s="12">
        <v>4864</v>
      </c>
      <c r="E15" s="12">
        <v>4864</v>
      </c>
      <c r="F15" s="12">
        <f t="shared" si="0"/>
        <v>19456</v>
      </c>
      <c r="G15" s="12">
        <v>360</v>
      </c>
      <c r="H15" s="12">
        <v>362</v>
      </c>
      <c r="I15" s="12">
        <v>362</v>
      </c>
      <c r="J15" s="12">
        <v>360</v>
      </c>
      <c r="K15" s="12">
        <f t="shared" si="3"/>
        <v>1444</v>
      </c>
      <c r="L15" s="16">
        <f t="shared" si="4"/>
        <v>20900</v>
      </c>
      <c r="M15" s="17">
        <f t="shared" si="1"/>
        <v>5224</v>
      </c>
      <c r="N15" s="12">
        <f t="shared" si="2"/>
        <v>15676</v>
      </c>
    </row>
    <row r="16" spans="1:14" s="17" customFormat="1" ht="15">
      <c r="A16" s="12" t="s">
        <v>38</v>
      </c>
      <c r="B16" s="12">
        <v>3466</v>
      </c>
      <c r="C16" s="12">
        <v>3474</v>
      </c>
      <c r="D16" s="12">
        <v>3471</v>
      </c>
      <c r="E16" s="12">
        <v>3480</v>
      </c>
      <c r="F16" s="12">
        <f t="shared" si="0"/>
        <v>13891</v>
      </c>
      <c r="G16" s="12">
        <v>822</v>
      </c>
      <c r="H16" s="12">
        <v>825</v>
      </c>
      <c r="I16" s="12">
        <v>823</v>
      </c>
      <c r="J16" s="12">
        <v>824</v>
      </c>
      <c r="K16" s="12">
        <f t="shared" si="3"/>
        <v>3294</v>
      </c>
      <c r="L16" s="16">
        <f t="shared" si="4"/>
        <v>17185</v>
      </c>
      <c r="M16" s="17">
        <f t="shared" si="1"/>
        <v>4288</v>
      </c>
      <c r="N16" s="12">
        <f t="shared" si="2"/>
        <v>12881</v>
      </c>
    </row>
    <row r="17" spans="1:14" s="17" customFormat="1" ht="15">
      <c r="A17" s="12" t="s">
        <v>65</v>
      </c>
      <c r="B17" s="12">
        <v>5931</v>
      </c>
      <c r="C17" s="12">
        <v>7386</v>
      </c>
      <c r="D17" s="12">
        <v>7671</v>
      </c>
      <c r="E17" s="12">
        <v>8326</v>
      </c>
      <c r="F17" s="12">
        <f t="shared" si="0"/>
        <v>29314</v>
      </c>
      <c r="G17" s="12">
        <v>127</v>
      </c>
      <c r="H17" s="12">
        <v>131</v>
      </c>
      <c r="I17" s="12">
        <v>59</v>
      </c>
      <c r="J17" s="12">
        <v>54</v>
      </c>
      <c r="K17" s="12">
        <f t="shared" si="3"/>
        <v>371</v>
      </c>
      <c r="L17" s="16">
        <f t="shared" si="4"/>
        <v>29685</v>
      </c>
      <c r="M17" s="17">
        <f t="shared" si="1"/>
        <v>6058</v>
      </c>
      <c r="N17" s="12">
        <f t="shared" si="2"/>
        <v>21305</v>
      </c>
    </row>
    <row r="18" spans="1:14" s="17" customFormat="1" ht="15">
      <c r="A18" s="12" t="s">
        <v>42</v>
      </c>
      <c r="B18" s="12">
        <v>4689</v>
      </c>
      <c r="C18" s="12">
        <v>5740</v>
      </c>
      <c r="D18" s="12">
        <v>5715</v>
      </c>
      <c r="E18" s="12">
        <v>5835</v>
      </c>
      <c r="F18" s="12">
        <f t="shared" si="0"/>
        <v>21979</v>
      </c>
      <c r="G18" s="12">
        <v>685</v>
      </c>
      <c r="H18" s="12">
        <v>889</v>
      </c>
      <c r="I18" s="12">
        <v>872</v>
      </c>
      <c r="J18" s="12">
        <v>775</v>
      </c>
      <c r="K18" s="12">
        <f t="shared" si="3"/>
        <v>3221</v>
      </c>
      <c r="L18" s="16">
        <f t="shared" si="4"/>
        <v>25200</v>
      </c>
      <c r="M18" s="17">
        <f t="shared" si="1"/>
        <v>5374</v>
      </c>
      <c r="N18" s="12">
        <f t="shared" si="2"/>
        <v>18590</v>
      </c>
    </row>
    <row r="19" spans="1:14" s="17" customFormat="1" ht="15">
      <c r="A19" s="12" t="s">
        <v>69</v>
      </c>
      <c r="B19" s="12">
        <v>7135</v>
      </c>
      <c r="C19" s="12">
        <v>7607</v>
      </c>
      <c r="D19" s="12">
        <v>7781</v>
      </c>
      <c r="E19" s="12">
        <v>6739</v>
      </c>
      <c r="F19" s="12">
        <f t="shared" si="0"/>
        <v>29262</v>
      </c>
      <c r="G19" s="12">
        <v>10686</v>
      </c>
      <c r="H19" s="12">
        <v>11398</v>
      </c>
      <c r="I19" s="12">
        <v>11663</v>
      </c>
      <c r="J19" s="12">
        <v>10146</v>
      </c>
      <c r="K19" s="12">
        <f t="shared" si="3"/>
        <v>43893</v>
      </c>
      <c r="L19" s="16">
        <f t="shared" si="4"/>
        <v>73155</v>
      </c>
      <c r="M19" s="17">
        <f t="shared" si="1"/>
        <v>17821</v>
      </c>
      <c r="N19" s="12">
        <f t="shared" si="2"/>
        <v>56270</v>
      </c>
    </row>
    <row r="20" spans="1:14" s="17" customFormat="1" ht="15">
      <c r="A20" s="12" t="s">
        <v>44</v>
      </c>
      <c r="B20" s="12">
        <v>5119</v>
      </c>
      <c r="C20" s="12">
        <v>5734</v>
      </c>
      <c r="D20" s="12">
        <v>5589</v>
      </c>
      <c r="E20" s="12">
        <v>5665</v>
      </c>
      <c r="F20" s="12">
        <f t="shared" si="0"/>
        <v>22107</v>
      </c>
      <c r="G20" s="12">
        <v>5331</v>
      </c>
      <c r="H20" s="12">
        <v>5967</v>
      </c>
      <c r="I20" s="12">
        <v>5816</v>
      </c>
      <c r="J20" s="12">
        <v>5890</v>
      </c>
      <c r="K20" s="12">
        <f t="shared" si="3"/>
        <v>23004</v>
      </c>
      <c r="L20" s="16">
        <f t="shared" si="4"/>
        <v>45111</v>
      </c>
      <c r="M20" s="17">
        <f t="shared" si="1"/>
        <v>10450</v>
      </c>
      <c r="N20" s="12">
        <f t="shared" si="2"/>
        <v>33556</v>
      </c>
    </row>
    <row r="21" spans="1:14" s="17" customFormat="1" ht="15">
      <c r="A21" s="12" t="s">
        <v>70</v>
      </c>
      <c r="B21" s="12">
        <v>880</v>
      </c>
      <c r="C21" s="12">
        <v>890</v>
      </c>
      <c r="D21" s="12">
        <v>890</v>
      </c>
      <c r="E21" s="12">
        <v>887</v>
      </c>
      <c r="F21" s="12">
        <f t="shared" si="0"/>
        <v>3547</v>
      </c>
      <c r="G21" s="12">
        <v>1078</v>
      </c>
      <c r="H21" s="12">
        <v>1090</v>
      </c>
      <c r="I21" s="12">
        <v>1090</v>
      </c>
      <c r="J21" s="12">
        <v>1078</v>
      </c>
      <c r="K21" s="12">
        <f t="shared" si="3"/>
        <v>4336</v>
      </c>
      <c r="L21" s="16">
        <f t="shared" si="4"/>
        <v>7883</v>
      </c>
      <c r="M21" s="17">
        <f t="shared" si="1"/>
        <v>1958</v>
      </c>
      <c r="N21" s="12">
        <f t="shared" si="2"/>
        <v>5918</v>
      </c>
    </row>
    <row r="22" spans="1:14" s="17" customFormat="1" ht="15">
      <c r="A22" s="12" t="s">
        <v>45</v>
      </c>
      <c r="B22" s="12">
        <v>825</v>
      </c>
      <c r="C22" s="12">
        <v>797</v>
      </c>
      <c r="D22" s="12">
        <v>496</v>
      </c>
      <c r="E22" s="12">
        <v>867</v>
      </c>
      <c r="F22" s="12">
        <f t="shared" si="0"/>
        <v>2985</v>
      </c>
      <c r="G22" s="12">
        <v>759</v>
      </c>
      <c r="H22" s="12">
        <v>756</v>
      </c>
      <c r="I22" s="12">
        <v>447</v>
      </c>
      <c r="J22" s="12">
        <v>807</v>
      </c>
      <c r="K22" s="12">
        <f t="shared" si="3"/>
        <v>2769</v>
      </c>
      <c r="L22" s="16">
        <f t="shared" si="4"/>
        <v>5754</v>
      </c>
      <c r="M22" s="17">
        <f t="shared" si="1"/>
        <v>1584</v>
      </c>
      <c r="N22" s="12">
        <f t="shared" si="2"/>
        <v>4080</v>
      </c>
    </row>
    <row r="23" spans="1:14" s="17" customFormat="1" ht="15">
      <c r="A23" s="12" t="s">
        <v>73</v>
      </c>
      <c r="B23" s="12">
        <v>4496</v>
      </c>
      <c r="C23" s="12">
        <v>4625</v>
      </c>
      <c r="D23" s="12">
        <v>4754</v>
      </c>
      <c r="E23" s="12">
        <v>4625</v>
      </c>
      <c r="F23" s="12">
        <f t="shared" si="0"/>
        <v>18500</v>
      </c>
      <c r="G23" s="12">
        <v>4496</v>
      </c>
      <c r="H23" s="12">
        <v>4625</v>
      </c>
      <c r="I23" s="12">
        <v>4754</v>
      </c>
      <c r="J23" s="12">
        <v>4625</v>
      </c>
      <c r="K23" s="12">
        <f t="shared" si="3"/>
        <v>18500</v>
      </c>
      <c r="L23" s="16">
        <f t="shared" si="4"/>
        <v>37000</v>
      </c>
      <c r="M23" s="17">
        <f t="shared" si="1"/>
        <v>8992</v>
      </c>
      <c r="N23" s="12">
        <f t="shared" si="2"/>
        <v>27750</v>
      </c>
    </row>
    <row r="24" spans="1:14" s="17" customFormat="1" ht="15">
      <c r="A24" s="12" t="s">
        <v>76</v>
      </c>
      <c r="B24" s="12">
        <v>578</v>
      </c>
      <c r="C24" s="12">
        <v>905</v>
      </c>
      <c r="D24" s="12">
        <v>1325</v>
      </c>
      <c r="E24" s="12">
        <v>1292</v>
      </c>
      <c r="F24" s="12">
        <f t="shared" si="0"/>
        <v>4100</v>
      </c>
      <c r="G24" s="12">
        <v>569</v>
      </c>
      <c r="H24" s="12">
        <v>775</v>
      </c>
      <c r="I24" s="12">
        <v>1260</v>
      </c>
      <c r="J24" s="12">
        <v>1133</v>
      </c>
      <c r="K24" s="12">
        <f t="shared" si="3"/>
        <v>3737</v>
      </c>
      <c r="L24" s="16">
        <f t="shared" si="4"/>
        <v>7837</v>
      </c>
      <c r="M24" s="17">
        <f t="shared" si="1"/>
        <v>1147</v>
      </c>
      <c r="N24" s="12">
        <f t="shared" si="2"/>
        <v>5412</v>
      </c>
    </row>
    <row r="25" spans="1:14" s="17" customFormat="1" ht="15">
      <c r="A25" s="12" t="s">
        <v>86</v>
      </c>
      <c r="B25" s="12">
        <v>15844</v>
      </c>
      <c r="C25" s="12">
        <v>24405</v>
      </c>
      <c r="D25" s="12">
        <v>22499</v>
      </c>
      <c r="E25" s="12">
        <v>31625</v>
      </c>
      <c r="F25" s="12">
        <f t="shared" si="0"/>
        <v>94373</v>
      </c>
      <c r="G25" s="12">
        <v>13004</v>
      </c>
      <c r="H25" s="12">
        <v>19943</v>
      </c>
      <c r="I25" s="12">
        <v>18408</v>
      </c>
      <c r="J25" s="12">
        <v>25830</v>
      </c>
      <c r="K25" s="12">
        <f t="shared" si="3"/>
        <v>77185</v>
      </c>
      <c r="L25" s="16">
        <f>SUM(F25+K25)</f>
        <v>171558</v>
      </c>
      <c r="M25" s="17">
        <f t="shared" si="1"/>
        <v>28848</v>
      </c>
      <c r="N25" s="12">
        <f t="shared" si="2"/>
        <v>114103</v>
      </c>
    </row>
    <row r="26" spans="1:14" s="17" customFormat="1" ht="15">
      <c r="A26" s="12" t="s">
        <v>87</v>
      </c>
      <c r="B26" s="12">
        <v>2437</v>
      </c>
      <c r="C26" s="12">
        <v>2437</v>
      </c>
      <c r="D26" s="12">
        <v>2439</v>
      </c>
      <c r="E26" s="12">
        <v>2437</v>
      </c>
      <c r="F26" s="12">
        <f t="shared" si="0"/>
        <v>9750</v>
      </c>
      <c r="G26" s="12">
        <v>2436</v>
      </c>
      <c r="H26" s="12">
        <v>2439</v>
      </c>
      <c r="I26" s="12">
        <v>2437</v>
      </c>
      <c r="J26" s="12">
        <v>2438</v>
      </c>
      <c r="K26" s="12">
        <f t="shared" si="3"/>
        <v>9750</v>
      </c>
      <c r="L26" s="16">
        <f>SUM(F26+K26)</f>
        <v>19500</v>
      </c>
      <c r="M26" s="17">
        <f t="shared" si="1"/>
        <v>4873</v>
      </c>
      <c r="N26" s="12">
        <f t="shared" si="2"/>
        <v>14625</v>
      </c>
    </row>
    <row r="27" spans="1:14" s="17" customFormat="1" ht="15">
      <c r="A27" s="14" t="s">
        <v>51</v>
      </c>
      <c r="B27" s="16">
        <f aca="true" t="shared" si="5" ref="B27:L27">SUM(B6:B26)</f>
        <v>75384</v>
      </c>
      <c r="C27" s="16">
        <f t="shared" si="5"/>
        <v>92407</v>
      </c>
      <c r="D27" s="16">
        <f t="shared" si="5"/>
        <v>89460</v>
      </c>
      <c r="E27" s="16">
        <f t="shared" si="5"/>
        <v>98656</v>
      </c>
      <c r="F27" s="16">
        <f t="shared" si="5"/>
        <v>355907</v>
      </c>
      <c r="G27" s="16">
        <f t="shared" si="5"/>
        <v>67440</v>
      </c>
      <c r="H27" s="16">
        <f t="shared" si="5"/>
        <v>77342</v>
      </c>
      <c r="I27" s="16">
        <f t="shared" si="5"/>
        <v>75858</v>
      </c>
      <c r="J27" s="16">
        <f t="shared" si="5"/>
        <v>80748</v>
      </c>
      <c r="K27" s="16">
        <f t="shared" si="5"/>
        <v>301388</v>
      </c>
      <c r="L27" s="16">
        <f t="shared" si="5"/>
        <v>657295</v>
      </c>
      <c r="N27" s="12">
        <f t="shared" si="2"/>
        <v>477891</v>
      </c>
    </row>
  </sheetData>
  <sheetProtection/>
  <mergeCells count="7">
    <mergeCell ref="B4:F4"/>
    <mergeCell ref="G4:K4"/>
    <mergeCell ref="A2:L2"/>
    <mergeCell ref="J1:L1"/>
    <mergeCell ref="L4:L5"/>
    <mergeCell ref="B3:L3"/>
    <mergeCell ref="A3:A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1"/>
  <sheetViews>
    <sheetView zoomScalePageLayoutView="0" workbookViewId="0" topLeftCell="A1">
      <selection activeCell="T27" sqref="T27"/>
    </sheetView>
  </sheetViews>
  <sheetFormatPr defaultColWidth="9.140625" defaultRowHeight="15"/>
  <cols>
    <col min="1" max="1" width="40.7109375" style="3" customWidth="1"/>
    <col min="2" max="2" width="9.140625" style="3" customWidth="1"/>
    <col min="3" max="3" width="10.00390625" style="3" customWidth="1"/>
    <col min="4" max="12" width="9.140625" style="3" customWidth="1"/>
    <col min="13" max="15" width="0" style="3" hidden="1" customWidth="1"/>
    <col min="16" max="16384" width="9.140625" style="3" customWidth="1"/>
  </cols>
  <sheetData>
    <row r="1" spans="9:12" ht="12.75" customHeight="1">
      <c r="I1" s="67" t="s">
        <v>14</v>
      </c>
      <c r="J1" s="67"/>
      <c r="K1" s="67"/>
      <c r="L1" s="67"/>
    </row>
    <row r="2" spans="1:12" ht="28.5" customHeight="1">
      <c r="A2" s="66" t="s">
        <v>125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s="17" customFormat="1" ht="12.75" customHeight="1">
      <c r="A3" s="69"/>
      <c r="B3" s="65" t="s">
        <v>101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17" customFormat="1" ht="12.75" customHeight="1">
      <c r="A4" s="69"/>
      <c r="B4" s="65" t="s">
        <v>58</v>
      </c>
      <c r="C4" s="65"/>
      <c r="D4" s="65"/>
      <c r="E4" s="65"/>
      <c r="F4" s="65"/>
      <c r="G4" s="65" t="s">
        <v>59</v>
      </c>
      <c r="H4" s="65"/>
      <c r="I4" s="65"/>
      <c r="J4" s="65"/>
      <c r="K4" s="65"/>
      <c r="L4" s="93" t="s">
        <v>52</v>
      </c>
    </row>
    <row r="5" spans="1:12" s="17" customFormat="1" ht="12.75" customHeight="1">
      <c r="A5" s="69"/>
      <c r="B5" s="56" t="s">
        <v>53</v>
      </c>
      <c r="C5" s="56" t="s">
        <v>55</v>
      </c>
      <c r="D5" s="56" t="s">
        <v>56</v>
      </c>
      <c r="E5" s="56" t="s">
        <v>54</v>
      </c>
      <c r="F5" s="22" t="s">
        <v>51</v>
      </c>
      <c r="G5" s="56" t="s">
        <v>53</v>
      </c>
      <c r="H5" s="56" t="s">
        <v>55</v>
      </c>
      <c r="I5" s="56" t="s">
        <v>56</v>
      </c>
      <c r="J5" s="56" t="s">
        <v>54</v>
      </c>
      <c r="K5" s="22" t="s">
        <v>51</v>
      </c>
      <c r="L5" s="93"/>
    </row>
    <row r="6" spans="1:14" s="17" customFormat="1" ht="15">
      <c r="A6" s="12" t="s">
        <v>61</v>
      </c>
      <c r="B6" s="12">
        <v>129</v>
      </c>
      <c r="C6" s="12">
        <v>148</v>
      </c>
      <c r="D6" s="12">
        <v>149</v>
      </c>
      <c r="E6" s="12">
        <v>151</v>
      </c>
      <c r="F6" s="12">
        <f aca="true" t="shared" si="0" ref="F6:F30">SUM(B6:E6)</f>
        <v>577</v>
      </c>
      <c r="G6" s="12">
        <v>32</v>
      </c>
      <c r="H6" s="12">
        <v>0</v>
      </c>
      <c r="I6" s="12">
        <v>0</v>
      </c>
      <c r="J6" s="12">
        <v>0</v>
      </c>
      <c r="K6" s="12">
        <f>SUM(G6:J6)</f>
        <v>32</v>
      </c>
      <c r="L6" s="16">
        <f>SUM(F6+K6)</f>
        <v>609</v>
      </c>
      <c r="N6" s="17">
        <v>609</v>
      </c>
    </row>
    <row r="7" spans="1:14" s="17" customFormat="1" ht="15">
      <c r="A7" s="12" t="s">
        <v>34</v>
      </c>
      <c r="B7" s="12">
        <v>37</v>
      </c>
      <c r="C7" s="12"/>
      <c r="D7" s="12"/>
      <c r="E7" s="12"/>
      <c r="F7" s="12">
        <f t="shared" si="0"/>
        <v>37</v>
      </c>
      <c r="G7" s="12">
        <v>129</v>
      </c>
      <c r="H7" s="12">
        <v>131</v>
      </c>
      <c r="I7" s="12">
        <v>131</v>
      </c>
      <c r="J7" s="12">
        <v>132</v>
      </c>
      <c r="K7" s="12">
        <f aca="true" t="shared" si="1" ref="K7:K30">SUM(G7:J7)</f>
        <v>523</v>
      </c>
      <c r="L7" s="16">
        <f aca="true" t="shared" si="2" ref="L7:L29">SUM(F7+K7)</f>
        <v>560</v>
      </c>
      <c r="N7" s="17">
        <v>560</v>
      </c>
    </row>
    <row r="8" spans="1:14" s="17" customFormat="1" ht="15">
      <c r="A8" s="12" t="s">
        <v>35</v>
      </c>
      <c r="B8" s="12">
        <v>18</v>
      </c>
      <c r="C8" s="12">
        <v>13</v>
      </c>
      <c r="D8" s="12">
        <v>9</v>
      </c>
      <c r="E8" s="12">
        <v>8</v>
      </c>
      <c r="F8" s="12">
        <f t="shared" si="0"/>
        <v>48</v>
      </c>
      <c r="G8" s="12">
        <v>117</v>
      </c>
      <c r="H8" s="12">
        <v>116</v>
      </c>
      <c r="I8" s="12">
        <v>106</v>
      </c>
      <c r="J8" s="12">
        <v>103</v>
      </c>
      <c r="K8" s="12">
        <f t="shared" si="1"/>
        <v>442</v>
      </c>
      <c r="L8" s="16">
        <f t="shared" si="2"/>
        <v>490</v>
      </c>
      <c r="N8" s="17">
        <v>425</v>
      </c>
    </row>
    <row r="9" spans="1:14" s="17" customFormat="1" ht="15">
      <c r="A9" s="12" t="s">
        <v>62</v>
      </c>
      <c r="B9" s="12">
        <v>158</v>
      </c>
      <c r="C9" s="12">
        <v>167</v>
      </c>
      <c r="D9" s="12">
        <v>167</v>
      </c>
      <c r="E9" s="12">
        <v>162</v>
      </c>
      <c r="F9" s="12">
        <f t="shared" si="0"/>
        <v>654</v>
      </c>
      <c r="G9" s="12">
        <v>1</v>
      </c>
      <c r="H9" s="12">
        <v>4</v>
      </c>
      <c r="I9" s="12">
        <v>4</v>
      </c>
      <c r="J9" s="12">
        <v>4</v>
      </c>
      <c r="K9" s="12">
        <f t="shared" si="1"/>
        <v>13</v>
      </c>
      <c r="L9" s="16">
        <f t="shared" si="2"/>
        <v>667</v>
      </c>
      <c r="N9" s="17">
        <v>664</v>
      </c>
    </row>
    <row r="10" spans="1:14" s="17" customFormat="1" ht="15">
      <c r="A10" s="12" t="s">
        <v>39</v>
      </c>
      <c r="B10" s="12">
        <v>1</v>
      </c>
      <c r="C10" s="12">
        <v>3</v>
      </c>
      <c r="D10" s="12">
        <v>0</v>
      </c>
      <c r="E10" s="12">
        <v>0</v>
      </c>
      <c r="F10" s="12">
        <f t="shared" si="0"/>
        <v>4</v>
      </c>
      <c r="G10" s="12">
        <v>102</v>
      </c>
      <c r="H10" s="12">
        <v>99</v>
      </c>
      <c r="I10" s="12">
        <v>98</v>
      </c>
      <c r="J10" s="12">
        <v>97</v>
      </c>
      <c r="K10" s="12">
        <f t="shared" si="1"/>
        <v>396</v>
      </c>
      <c r="L10" s="16">
        <f t="shared" si="2"/>
        <v>400</v>
      </c>
      <c r="N10" s="17">
        <v>385</v>
      </c>
    </row>
    <row r="11" spans="1:14" s="17" customFormat="1" ht="15">
      <c r="A11" s="12" t="s">
        <v>40</v>
      </c>
      <c r="B11" s="12">
        <v>5</v>
      </c>
      <c r="C11" s="12">
        <v>6</v>
      </c>
      <c r="D11" s="12">
        <v>6</v>
      </c>
      <c r="E11" s="12">
        <v>5</v>
      </c>
      <c r="F11" s="12">
        <f t="shared" si="0"/>
        <v>22</v>
      </c>
      <c r="G11" s="12">
        <v>133</v>
      </c>
      <c r="H11" s="12">
        <v>120</v>
      </c>
      <c r="I11" s="12">
        <v>121</v>
      </c>
      <c r="J11" s="12">
        <v>134</v>
      </c>
      <c r="K11" s="12">
        <f t="shared" si="1"/>
        <v>508</v>
      </c>
      <c r="L11" s="16">
        <f t="shared" si="2"/>
        <v>530</v>
      </c>
      <c r="N11" s="17">
        <v>601</v>
      </c>
    </row>
    <row r="12" spans="1:14" s="17" customFormat="1" ht="15">
      <c r="A12" s="12" t="s">
        <v>63</v>
      </c>
      <c r="B12" s="12">
        <v>11</v>
      </c>
      <c r="C12" s="12">
        <v>9</v>
      </c>
      <c r="D12" s="12">
        <v>10</v>
      </c>
      <c r="E12" s="12">
        <v>10</v>
      </c>
      <c r="F12" s="12">
        <f t="shared" si="0"/>
        <v>40</v>
      </c>
      <c r="G12" s="12">
        <v>126</v>
      </c>
      <c r="H12" s="12">
        <v>107</v>
      </c>
      <c r="I12" s="12">
        <v>104</v>
      </c>
      <c r="J12" s="12">
        <v>123</v>
      </c>
      <c r="K12" s="12">
        <f t="shared" si="1"/>
        <v>460</v>
      </c>
      <c r="L12" s="16">
        <f t="shared" si="2"/>
        <v>500</v>
      </c>
      <c r="N12" s="17">
        <v>457</v>
      </c>
    </row>
    <row r="13" spans="1:14" s="17" customFormat="1" ht="15">
      <c r="A13" s="12" t="s">
        <v>36</v>
      </c>
      <c r="B13" s="12">
        <v>2</v>
      </c>
      <c r="C13" s="12">
        <v>1</v>
      </c>
      <c r="D13" s="12">
        <v>1</v>
      </c>
      <c r="E13" s="12">
        <v>2</v>
      </c>
      <c r="F13" s="12">
        <f t="shared" si="0"/>
        <v>6</v>
      </c>
      <c r="G13" s="12">
        <v>105</v>
      </c>
      <c r="H13" s="12">
        <v>106</v>
      </c>
      <c r="I13" s="12">
        <v>107</v>
      </c>
      <c r="J13" s="12">
        <v>106</v>
      </c>
      <c r="K13" s="12">
        <f t="shared" si="1"/>
        <v>424</v>
      </c>
      <c r="L13" s="16">
        <f t="shared" si="2"/>
        <v>430</v>
      </c>
      <c r="N13" s="17">
        <v>379</v>
      </c>
    </row>
    <row r="14" spans="1:14" s="17" customFormat="1" ht="15">
      <c r="A14" s="12" t="s">
        <v>37</v>
      </c>
      <c r="B14" s="12">
        <v>178</v>
      </c>
      <c r="C14" s="12">
        <v>167</v>
      </c>
      <c r="D14" s="12">
        <v>155</v>
      </c>
      <c r="E14" s="12">
        <v>179</v>
      </c>
      <c r="F14" s="12">
        <f t="shared" si="0"/>
        <v>679</v>
      </c>
      <c r="G14" s="12">
        <v>44</v>
      </c>
      <c r="H14" s="12">
        <v>40</v>
      </c>
      <c r="I14" s="12">
        <v>42</v>
      </c>
      <c r="J14" s="12">
        <v>45</v>
      </c>
      <c r="K14" s="12">
        <f t="shared" si="1"/>
        <v>171</v>
      </c>
      <c r="L14" s="16">
        <f t="shared" si="2"/>
        <v>850</v>
      </c>
      <c r="N14" s="17">
        <v>836</v>
      </c>
    </row>
    <row r="15" spans="1:14" s="17" customFormat="1" ht="15">
      <c r="A15" s="12" t="s">
        <v>64</v>
      </c>
      <c r="B15" s="12">
        <v>101</v>
      </c>
      <c r="C15" s="12">
        <v>101</v>
      </c>
      <c r="D15" s="12">
        <v>100</v>
      </c>
      <c r="E15" s="12">
        <v>101</v>
      </c>
      <c r="F15" s="12">
        <f t="shared" si="0"/>
        <v>403</v>
      </c>
      <c r="G15" s="12">
        <v>10</v>
      </c>
      <c r="H15" s="12">
        <v>10</v>
      </c>
      <c r="I15" s="12">
        <v>10</v>
      </c>
      <c r="J15" s="12">
        <v>10</v>
      </c>
      <c r="K15" s="12">
        <f t="shared" si="1"/>
        <v>40</v>
      </c>
      <c r="L15" s="16">
        <f t="shared" si="2"/>
        <v>443</v>
      </c>
      <c r="N15" s="17">
        <v>443</v>
      </c>
    </row>
    <row r="16" spans="1:14" s="17" customFormat="1" ht="15">
      <c r="A16" s="12" t="s">
        <v>38</v>
      </c>
      <c r="B16" s="12">
        <v>132</v>
      </c>
      <c r="C16" s="12">
        <v>133</v>
      </c>
      <c r="D16" s="12">
        <v>135</v>
      </c>
      <c r="E16" s="12">
        <v>136</v>
      </c>
      <c r="F16" s="12">
        <f t="shared" si="0"/>
        <v>536</v>
      </c>
      <c r="G16" s="12">
        <v>22</v>
      </c>
      <c r="H16" s="12">
        <v>26</v>
      </c>
      <c r="I16" s="12">
        <v>25</v>
      </c>
      <c r="J16" s="12">
        <v>27</v>
      </c>
      <c r="K16" s="12">
        <f t="shared" si="1"/>
        <v>100</v>
      </c>
      <c r="L16" s="16">
        <f t="shared" si="2"/>
        <v>636</v>
      </c>
      <c r="N16" s="17">
        <v>675</v>
      </c>
    </row>
    <row r="17" spans="1:14" s="17" customFormat="1" ht="15">
      <c r="A17" s="12" t="s">
        <v>65</v>
      </c>
      <c r="B17" s="12">
        <v>175</v>
      </c>
      <c r="C17" s="12">
        <v>151</v>
      </c>
      <c r="D17" s="12">
        <v>140</v>
      </c>
      <c r="E17" s="12">
        <v>164</v>
      </c>
      <c r="F17" s="12">
        <f t="shared" si="0"/>
        <v>630</v>
      </c>
      <c r="G17" s="12">
        <v>7</v>
      </c>
      <c r="H17" s="12">
        <v>6</v>
      </c>
      <c r="I17" s="12">
        <v>3</v>
      </c>
      <c r="J17" s="12">
        <v>4</v>
      </c>
      <c r="K17" s="12">
        <f t="shared" si="1"/>
        <v>20</v>
      </c>
      <c r="L17" s="16">
        <f t="shared" si="2"/>
        <v>650</v>
      </c>
      <c r="N17" s="17">
        <v>641</v>
      </c>
    </row>
    <row r="18" spans="1:14" s="17" customFormat="1" ht="15">
      <c r="A18" s="12" t="s">
        <v>42</v>
      </c>
      <c r="B18" s="12">
        <v>150</v>
      </c>
      <c r="C18" s="12">
        <v>155</v>
      </c>
      <c r="D18" s="12">
        <v>153</v>
      </c>
      <c r="E18" s="12">
        <v>151</v>
      </c>
      <c r="F18" s="12">
        <f t="shared" si="0"/>
        <v>609</v>
      </c>
      <c r="G18" s="12">
        <v>10</v>
      </c>
      <c r="H18" s="12">
        <v>10</v>
      </c>
      <c r="I18" s="12">
        <v>11</v>
      </c>
      <c r="J18" s="12">
        <v>10</v>
      </c>
      <c r="K18" s="12">
        <f t="shared" si="1"/>
        <v>41</v>
      </c>
      <c r="L18" s="16">
        <f t="shared" si="2"/>
        <v>650</v>
      </c>
      <c r="N18" s="17">
        <v>632</v>
      </c>
    </row>
    <row r="19" spans="1:14" s="17" customFormat="1" ht="15">
      <c r="A19" s="12" t="s">
        <v>96</v>
      </c>
      <c r="B19" s="12">
        <v>136</v>
      </c>
      <c r="C19" s="12">
        <v>165</v>
      </c>
      <c r="D19" s="12">
        <v>165</v>
      </c>
      <c r="E19" s="12">
        <v>168</v>
      </c>
      <c r="F19" s="12">
        <f t="shared" si="0"/>
        <v>634</v>
      </c>
      <c r="G19" s="12">
        <v>218</v>
      </c>
      <c r="H19" s="12">
        <v>264</v>
      </c>
      <c r="I19" s="12">
        <v>263</v>
      </c>
      <c r="J19" s="12">
        <v>261</v>
      </c>
      <c r="K19" s="12">
        <f t="shared" si="1"/>
        <v>1006</v>
      </c>
      <c r="L19" s="16">
        <f t="shared" si="2"/>
        <v>1640</v>
      </c>
      <c r="N19" s="17">
        <v>1591</v>
      </c>
    </row>
    <row r="20" spans="1:14" s="17" customFormat="1" ht="15">
      <c r="A20" s="12" t="s">
        <v>44</v>
      </c>
      <c r="B20" s="12">
        <v>200</v>
      </c>
      <c r="C20" s="12">
        <v>192</v>
      </c>
      <c r="D20" s="12">
        <v>196</v>
      </c>
      <c r="E20" s="12">
        <v>191</v>
      </c>
      <c r="F20" s="12">
        <f t="shared" si="0"/>
        <v>779</v>
      </c>
      <c r="G20" s="12">
        <v>250</v>
      </c>
      <c r="H20" s="12">
        <v>236</v>
      </c>
      <c r="I20" s="12">
        <v>239</v>
      </c>
      <c r="J20" s="12">
        <v>236</v>
      </c>
      <c r="K20" s="12">
        <f t="shared" si="1"/>
        <v>961</v>
      </c>
      <c r="L20" s="16">
        <f t="shared" si="2"/>
        <v>1740</v>
      </c>
      <c r="N20" s="17">
        <v>1848</v>
      </c>
    </row>
    <row r="21" spans="1:14" s="17" customFormat="1" ht="15">
      <c r="A21" s="27" t="s">
        <v>66</v>
      </c>
      <c r="B21" s="12">
        <v>239</v>
      </c>
      <c r="C21" s="64">
        <v>226</v>
      </c>
      <c r="D21" s="4">
        <v>240</v>
      </c>
      <c r="E21" s="4">
        <v>238</v>
      </c>
      <c r="F21" s="12">
        <f t="shared" si="0"/>
        <v>943</v>
      </c>
      <c r="G21" s="12">
        <v>231</v>
      </c>
      <c r="H21" s="64">
        <v>245</v>
      </c>
      <c r="I21" s="4">
        <v>232</v>
      </c>
      <c r="J21" s="4">
        <v>232</v>
      </c>
      <c r="K21" s="12">
        <f t="shared" si="1"/>
        <v>940</v>
      </c>
      <c r="L21" s="16">
        <f t="shared" si="2"/>
        <v>1883</v>
      </c>
      <c r="N21" s="17">
        <v>1883</v>
      </c>
    </row>
    <row r="22" spans="1:14" s="17" customFormat="1" ht="15">
      <c r="A22" s="12" t="s">
        <v>67</v>
      </c>
      <c r="B22" s="12">
        <v>6</v>
      </c>
      <c r="C22" s="12">
        <v>12</v>
      </c>
      <c r="D22" s="12">
        <v>11</v>
      </c>
      <c r="E22" s="12">
        <v>10</v>
      </c>
      <c r="F22" s="12">
        <f t="shared" si="0"/>
        <v>39</v>
      </c>
      <c r="G22" s="12">
        <v>11</v>
      </c>
      <c r="H22" s="12">
        <v>14</v>
      </c>
      <c r="I22" s="12">
        <v>10</v>
      </c>
      <c r="J22" s="12">
        <v>16</v>
      </c>
      <c r="K22" s="12">
        <f t="shared" si="1"/>
        <v>51</v>
      </c>
      <c r="L22" s="16">
        <f t="shared" si="2"/>
        <v>90</v>
      </c>
      <c r="N22" s="17">
        <v>90</v>
      </c>
    </row>
    <row r="23" spans="1:14" s="17" customFormat="1" ht="15">
      <c r="A23" s="12" t="s">
        <v>70</v>
      </c>
      <c r="B23" s="12">
        <v>57</v>
      </c>
      <c r="C23" s="12">
        <v>60</v>
      </c>
      <c r="D23" s="12">
        <v>61</v>
      </c>
      <c r="E23" s="12">
        <v>59</v>
      </c>
      <c r="F23" s="12">
        <f t="shared" si="0"/>
        <v>237</v>
      </c>
      <c r="G23" s="12">
        <v>71</v>
      </c>
      <c r="H23" s="12">
        <v>74</v>
      </c>
      <c r="I23" s="12">
        <v>73</v>
      </c>
      <c r="J23" s="12">
        <v>71</v>
      </c>
      <c r="K23" s="12">
        <f t="shared" si="1"/>
        <v>289</v>
      </c>
      <c r="L23" s="16">
        <f t="shared" si="2"/>
        <v>526</v>
      </c>
      <c r="N23" s="17">
        <v>452</v>
      </c>
    </row>
    <row r="24" spans="1:14" s="17" customFormat="1" ht="15">
      <c r="A24" s="12" t="s">
        <v>45</v>
      </c>
      <c r="B24" s="12">
        <v>73</v>
      </c>
      <c r="C24" s="63">
        <v>43</v>
      </c>
      <c r="D24" s="12">
        <v>69</v>
      </c>
      <c r="E24" s="12">
        <v>62</v>
      </c>
      <c r="F24" s="12">
        <f t="shared" si="0"/>
        <v>247</v>
      </c>
      <c r="G24" s="12">
        <v>72</v>
      </c>
      <c r="H24" s="63">
        <v>97</v>
      </c>
      <c r="I24" s="12">
        <v>71</v>
      </c>
      <c r="J24" s="12">
        <v>63</v>
      </c>
      <c r="K24" s="12">
        <f t="shared" si="1"/>
        <v>303</v>
      </c>
      <c r="L24" s="16">
        <f t="shared" si="2"/>
        <v>550</v>
      </c>
      <c r="N24" s="17">
        <v>580</v>
      </c>
    </row>
    <row r="25" spans="1:14" s="17" customFormat="1" ht="15">
      <c r="A25" s="12" t="s">
        <v>72</v>
      </c>
      <c r="B25" s="12">
        <v>30</v>
      </c>
      <c r="C25" s="12">
        <v>27</v>
      </c>
      <c r="D25" s="12">
        <v>21</v>
      </c>
      <c r="E25" s="12">
        <v>18</v>
      </c>
      <c r="F25" s="12">
        <f t="shared" si="0"/>
        <v>96</v>
      </c>
      <c r="G25" s="12">
        <v>15</v>
      </c>
      <c r="H25" s="12">
        <v>12</v>
      </c>
      <c r="I25" s="12">
        <v>6</v>
      </c>
      <c r="J25" s="12">
        <v>3</v>
      </c>
      <c r="K25" s="12">
        <f t="shared" si="1"/>
        <v>36</v>
      </c>
      <c r="L25" s="16">
        <f t="shared" si="2"/>
        <v>132</v>
      </c>
      <c r="N25" s="17">
        <v>500</v>
      </c>
    </row>
    <row r="26" spans="1:14" s="17" customFormat="1" ht="15">
      <c r="A26" s="12" t="s">
        <v>74</v>
      </c>
      <c r="B26" s="12">
        <v>12</v>
      </c>
      <c r="C26" s="12">
        <v>15</v>
      </c>
      <c r="D26" s="12">
        <v>22</v>
      </c>
      <c r="E26" s="12">
        <v>25</v>
      </c>
      <c r="F26" s="12">
        <f t="shared" si="0"/>
        <v>74</v>
      </c>
      <c r="G26" s="12">
        <v>0</v>
      </c>
      <c r="H26" s="12">
        <v>3</v>
      </c>
      <c r="I26" s="12">
        <v>9</v>
      </c>
      <c r="J26" s="12">
        <v>12</v>
      </c>
      <c r="K26" s="12">
        <f t="shared" si="1"/>
        <v>24</v>
      </c>
      <c r="L26" s="16">
        <f t="shared" si="2"/>
        <v>98</v>
      </c>
      <c r="N26" s="17">
        <v>100</v>
      </c>
    </row>
    <row r="27" spans="1:14" s="17" customFormat="1" ht="15">
      <c r="A27" s="12" t="s">
        <v>88</v>
      </c>
      <c r="B27" s="12">
        <v>259</v>
      </c>
      <c r="C27" s="12">
        <v>316</v>
      </c>
      <c r="D27" s="12">
        <v>321</v>
      </c>
      <c r="E27" s="12">
        <v>290</v>
      </c>
      <c r="F27" s="12">
        <f t="shared" si="0"/>
        <v>1186</v>
      </c>
      <c r="G27" s="12">
        <v>210</v>
      </c>
      <c r="H27" s="12">
        <v>253</v>
      </c>
      <c r="I27" s="12">
        <v>268</v>
      </c>
      <c r="J27" s="12">
        <v>241</v>
      </c>
      <c r="K27" s="12">
        <f t="shared" si="1"/>
        <v>972</v>
      </c>
      <c r="L27" s="16">
        <f t="shared" si="2"/>
        <v>2158</v>
      </c>
      <c r="N27" s="17">
        <v>2158</v>
      </c>
    </row>
    <row r="28" spans="1:14" s="17" customFormat="1" ht="15.75">
      <c r="A28" s="39" t="s">
        <v>122</v>
      </c>
      <c r="B28" s="12">
        <v>2</v>
      </c>
      <c r="C28" s="12">
        <v>2</v>
      </c>
      <c r="D28" s="12">
        <v>3</v>
      </c>
      <c r="E28" s="12">
        <v>3</v>
      </c>
      <c r="F28" s="12">
        <f t="shared" si="0"/>
        <v>10</v>
      </c>
      <c r="G28" s="12">
        <v>2</v>
      </c>
      <c r="H28" s="12">
        <v>2</v>
      </c>
      <c r="I28" s="12">
        <v>3</v>
      </c>
      <c r="J28" s="12">
        <v>3</v>
      </c>
      <c r="K28" s="12">
        <f t="shared" si="1"/>
        <v>10</v>
      </c>
      <c r="L28" s="16">
        <f t="shared" si="2"/>
        <v>20</v>
      </c>
      <c r="N28" s="17">
        <v>0</v>
      </c>
    </row>
    <row r="29" spans="1:14" s="17" customFormat="1" ht="15.75">
      <c r="A29" s="39" t="s">
        <v>123</v>
      </c>
      <c r="B29" s="12">
        <v>2</v>
      </c>
      <c r="C29" s="12">
        <v>2</v>
      </c>
      <c r="D29" s="12">
        <v>3</v>
      </c>
      <c r="E29" s="12">
        <v>3</v>
      </c>
      <c r="F29" s="12">
        <f t="shared" si="0"/>
        <v>10</v>
      </c>
      <c r="G29" s="12">
        <v>2</v>
      </c>
      <c r="H29" s="12">
        <v>2</v>
      </c>
      <c r="I29" s="12">
        <v>3</v>
      </c>
      <c r="J29" s="12">
        <v>3</v>
      </c>
      <c r="K29" s="12">
        <f t="shared" si="1"/>
        <v>10</v>
      </c>
      <c r="L29" s="16">
        <f t="shared" si="2"/>
        <v>20</v>
      </c>
      <c r="N29" s="17">
        <v>40</v>
      </c>
    </row>
    <row r="30" spans="1:12" s="17" customFormat="1" ht="31.5">
      <c r="A30" s="39" t="s">
        <v>124</v>
      </c>
      <c r="B30" s="12">
        <v>0</v>
      </c>
      <c r="C30" s="12">
        <v>0</v>
      </c>
      <c r="D30" s="63">
        <v>5</v>
      </c>
      <c r="E30" s="12">
        <v>0</v>
      </c>
      <c r="F30" s="12">
        <f t="shared" si="0"/>
        <v>5</v>
      </c>
      <c r="G30" s="12">
        <v>0</v>
      </c>
      <c r="H30" s="12">
        <v>0</v>
      </c>
      <c r="I30" s="63">
        <v>5</v>
      </c>
      <c r="J30" s="12">
        <v>0</v>
      </c>
      <c r="K30" s="12">
        <f t="shared" si="1"/>
        <v>5</v>
      </c>
      <c r="L30" s="16">
        <f>SUM(F30+K30)</f>
        <v>10</v>
      </c>
    </row>
    <row r="31" spans="1:14" s="17" customFormat="1" ht="15">
      <c r="A31" s="12" t="s">
        <v>51</v>
      </c>
      <c r="B31" s="16">
        <f aca="true" t="shared" si="3" ref="B31:L31">SUM(B6:B30)</f>
        <v>2113</v>
      </c>
      <c r="C31" s="16">
        <f t="shared" si="3"/>
        <v>2114</v>
      </c>
      <c r="D31" s="16">
        <f t="shared" si="3"/>
        <v>2142</v>
      </c>
      <c r="E31" s="16">
        <f t="shared" si="3"/>
        <v>2136</v>
      </c>
      <c r="F31" s="16">
        <f t="shared" si="3"/>
        <v>8505</v>
      </c>
      <c r="G31" s="16">
        <f t="shared" si="3"/>
        <v>1920</v>
      </c>
      <c r="H31" s="16">
        <f t="shared" si="3"/>
        <v>1977</v>
      </c>
      <c r="I31" s="16">
        <f t="shared" si="3"/>
        <v>1944</v>
      </c>
      <c r="J31" s="16">
        <f t="shared" si="3"/>
        <v>1936</v>
      </c>
      <c r="K31" s="16">
        <f t="shared" si="3"/>
        <v>7777</v>
      </c>
      <c r="L31" s="16">
        <f t="shared" si="3"/>
        <v>16282</v>
      </c>
      <c r="N31" s="17">
        <v>16549</v>
      </c>
    </row>
  </sheetData>
  <sheetProtection/>
  <mergeCells count="7">
    <mergeCell ref="B4:F4"/>
    <mergeCell ref="G4:K4"/>
    <mergeCell ref="L4:L5"/>
    <mergeCell ref="B3:L3"/>
    <mergeCell ref="I1:L1"/>
    <mergeCell ref="A2:L2"/>
    <mergeCell ref="A3:A5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5"/>
  <sheetViews>
    <sheetView zoomScalePageLayoutView="0" workbookViewId="0" topLeftCell="A31">
      <selection activeCell="Q43" sqref="Q43"/>
    </sheetView>
  </sheetViews>
  <sheetFormatPr defaultColWidth="9.140625" defaultRowHeight="15"/>
  <cols>
    <col min="1" max="1" width="3.57421875" style="17" customWidth="1"/>
    <col min="2" max="2" width="42.7109375" style="31" customWidth="1"/>
    <col min="3" max="6" width="10.28125" style="17" customWidth="1"/>
    <col min="7" max="7" width="9.140625" style="17" customWidth="1"/>
    <col min="8" max="11" width="9.8515625" style="17" customWidth="1"/>
    <col min="12" max="16384" width="9.140625" style="17" customWidth="1"/>
  </cols>
  <sheetData>
    <row r="1" spans="11:13" ht="15">
      <c r="K1" s="67" t="s">
        <v>102</v>
      </c>
      <c r="L1" s="67"/>
      <c r="M1" s="67"/>
    </row>
    <row r="2" spans="1:12" ht="30.75" customHeight="1">
      <c r="A2" s="84" t="s">
        <v>137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3" ht="27" customHeight="1">
      <c r="A3" s="98" t="s">
        <v>138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27" customHeight="1">
      <c r="A4" s="95" t="s">
        <v>80</v>
      </c>
      <c r="B4" s="96" t="s">
        <v>90</v>
      </c>
      <c r="C4" s="65" t="s">
        <v>58</v>
      </c>
      <c r="D4" s="65"/>
      <c r="E4" s="65"/>
      <c r="F4" s="65"/>
      <c r="G4" s="65"/>
      <c r="H4" s="65" t="s">
        <v>59</v>
      </c>
      <c r="I4" s="65"/>
      <c r="J4" s="65"/>
      <c r="K4" s="65"/>
      <c r="L4" s="65"/>
      <c r="M4" s="97" t="s">
        <v>92</v>
      </c>
    </row>
    <row r="5" spans="1:13" ht="25.5" customHeight="1">
      <c r="A5" s="95"/>
      <c r="B5" s="96"/>
      <c r="C5" s="59" t="s">
        <v>3</v>
      </c>
      <c r="D5" s="59" t="s">
        <v>4</v>
      </c>
      <c r="E5" s="59" t="s">
        <v>5</v>
      </c>
      <c r="F5" s="59" t="s">
        <v>6</v>
      </c>
      <c r="G5" s="59" t="s">
        <v>91</v>
      </c>
      <c r="H5" s="59" t="s">
        <v>3</v>
      </c>
      <c r="I5" s="59" t="s">
        <v>4</v>
      </c>
      <c r="J5" s="59" t="s">
        <v>5</v>
      </c>
      <c r="K5" s="59" t="s">
        <v>6</v>
      </c>
      <c r="L5" s="59" t="s">
        <v>91</v>
      </c>
      <c r="M5" s="97"/>
    </row>
    <row r="6" spans="1:13" ht="35.25" customHeight="1">
      <c r="A6" s="12">
        <v>1</v>
      </c>
      <c r="B6" s="61" t="s">
        <v>139</v>
      </c>
      <c r="C6" s="23">
        <v>130</v>
      </c>
      <c r="D6" s="23">
        <v>75</v>
      </c>
      <c r="E6" s="23">
        <v>50</v>
      </c>
      <c r="F6" s="23">
        <v>100</v>
      </c>
      <c r="G6" s="23">
        <f>SUM(C6:F6)</f>
        <v>355</v>
      </c>
      <c r="H6" s="23">
        <v>145</v>
      </c>
      <c r="I6" s="23">
        <v>100</v>
      </c>
      <c r="J6" s="23">
        <v>75</v>
      </c>
      <c r="K6" s="23">
        <v>125</v>
      </c>
      <c r="L6" s="23">
        <f>SUM(H6:K6)</f>
        <v>445</v>
      </c>
      <c r="M6" s="55">
        <f>G6+L6</f>
        <v>800</v>
      </c>
    </row>
    <row r="7" spans="1:13" ht="19.5" customHeight="1">
      <c r="A7" s="12">
        <v>2</v>
      </c>
      <c r="B7" s="61" t="s">
        <v>140</v>
      </c>
      <c r="C7" s="23">
        <v>1</v>
      </c>
      <c r="D7" s="23">
        <v>1</v>
      </c>
      <c r="E7" s="23">
        <v>1</v>
      </c>
      <c r="F7" s="23">
        <v>1</v>
      </c>
      <c r="G7" s="23">
        <f>SUM(C7:F7)</f>
        <v>4</v>
      </c>
      <c r="H7" s="23">
        <v>0</v>
      </c>
      <c r="I7" s="23">
        <v>2</v>
      </c>
      <c r="J7" s="23">
        <v>2</v>
      </c>
      <c r="K7" s="23">
        <v>2</v>
      </c>
      <c r="L7" s="23">
        <f>SUM(H7:K7)</f>
        <v>6</v>
      </c>
      <c r="M7" s="55">
        <f>G7+L7</f>
        <v>10</v>
      </c>
    </row>
    <row r="8" spans="1:13" ht="19.5" customHeight="1">
      <c r="A8" s="12">
        <v>3</v>
      </c>
      <c r="B8" s="61" t="s">
        <v>141</v>
      </c>
      <c r="C8" s="23">
        <v>2</v>
      </c>
      <c r="D8" s="23">
        <v>2</v>
      </c>
      <c r="E8" s="23">
        <v>2</v>
      </c>
      <c r="F8" s="23">
        <v>2</v>
      </c>
      <c r="G8" s="23">
        <f>SUM(C8:F8)</f>
        <v>8</v>
      </c>
      <c r="H8" s="23">
        <v>3</v>
      </c>
      <c r="I8" s="23">
        <v>3</v>
      </c>
      <c r="J8" s="23">
        <v>3</v>
      </c>
      <c r="K8" s="23">
        <v>3</v>
      </c>
      <c r="L8" s="23">
        <f>SUM(H8:K8)</f>
        <v>12</v>
      </c>
      <c r="M8" s="55">
        <f>G8+L8</f>
        <v>20</v>
      </c>
    </row>
    <row r="9" spans="1:13" ht="19.5" customHeight="1">
      <c r="A9" s="12">
        <v>4</v>
      </c>
      <c r="B9" s="61" t="s">
        <v>93</v>
      </c>
      <c r="C9" s="23">
        <v>0</v>
      </c>
      <c r="D9" s="23">
        <v>0</v>
      </c>
      <c r="E9" s="23">
        <v>0</v>
      </c>
      <c r="F9" s="23">
        <v>0</v>
      </c>
      <c r="G9" s="23">
        <f>SUM(C9:F9)</f>
        <v>0</v>
      </c>
      <c r="H9" s="23">
        <v>0</v>
      </c>
      <c r="I9" s="23">
        <v>0</v>
      </c>
      <c r="J9" s="23">
        <v>0</v>
      </c>
      <c r="K9" s="23">
        <v>0</v>
      </c>
      <c r="L9" s="23">
        <f>SUM(H9:K9)</f>
        <v>0</v>
      </c>
      <c r="M9" s="55">
        <f>G9+L9</f>
        <v>0</v>
      </c>
    </row>
    <row r="10" spans="1:13" ht="15">
      <c r="A10" s="16"/>
      <c r="B10" s="33" t="s">
        <v>94</v>
      </c>
      <c r="C10" s="58">
        <f>SUM(C6:C9)</f>
        <v>133</v>
      </c>
      <c r="D10" s="58">
        <f aca="true" t="shared" si="0" ref="D10:K10">SUM(D6:D9)</f>
        <v>78</v>
      </c>
      <c r="E10" s="58">
        <f t="shared" si="0"/>
        <v>53</v>
      </c>
      <c r="F10" s="58">
        <f t="shared" si="0"/>
        <v>103</v>
      </c>
      <c r="G10" s="23">
        <f>SUM(C10:F10)</f>
        <v>367</v>
      </c>
      <c r="H10" s="58">
        <f t="shared" si="0"/>
        <v>148</v>
      </c>
      <c r="I10" s="58">
        <f t="shared" si="0"/>
        <v>105</v>
      </c>
      <c r="J10" s="58">
        <f t="shared" si="0"/>
        <v>80</v>
      </c>
      <c r="K10" s="58">
        <f t="shared" si="0"/>
        <v>130</v>
      </c>
      <c r="L10" s="55">
        <f>SUM(H10:K10)</f>
        <v>463</v>
      </c>
      <c r="M10" s="55">
        <f>G10+L10</f>
        <v>830</v>
      </c>
    </row>
    <row r="11" spans="1:13" ht="15">
      <c r="A11" s="62"/>
      <c r="B11" s="34"/>
      <c r="C11" s="35"/>
      <c r="D11" s="35"/>
      <c r="E11" s="35"/>
      <c r="F11" s="35"/>
      <c r="G11" s="36"/>
      <c r="H11" s="35"/>
      <c r="I11" s="35"/>
      <c r="J11" s="35"/>
      <c r="K11" s="35"/>
      <c r="L11" s="36"/>
      <c r="M11" s="36"/>
    </row>
    <row r="12" spans="1:13" ht="15">
      <c r="A12" s="94" t="s">
        <v>103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ht="15">
      <c r="A13" s="95" t="s">
        <v>80</v>
      </c>
      <c r="B13" s="96" t="s">
        <v>90</v>
      </c>
      <c r="C13" s="65" t="s">
        <v>58</v>
      </c>
      <c r="D13" s="65"/>
      <c r="E13" s="65"/>
      <c r="F13" s="65"/>
      <c r="G13" s="65"/>
      <c r="H13" s="65" t="s">
        <v>59</v>
      </c>
      <c r="I13" s="65"/>
      <c r="J13" s="65"/>
      <c r="K13" s="65"/>
      <c r="L13" s="65"/>
      <c r="M13" s="97" t="s">
        <v>92</v>
      </c>
    </row>
    <row r="14" spans="1:13" ht="25.5" customHeight="1">
      <c r="A14" s="95"/>
      <c r="B14" s="96"/>
      <c r="C14" s="59" t="s">
        <v>3</v>
      </c>
      <c r="D14" s="59" t="s">
        <v>4</v>
      </c>
      <c r="E14" s="59" t="s">
        <v>5</v>
      </c>
      <c r="F14" s="59" t="s">
        <v>6</v>
      </c>
      <c r="G14" s="59" t="s">
        <v>91</v>
      </c>
      <c r="H14" s="59" t="s">
        <v>3</v>
      </c>
      <c r="I14" s="59" t="s">
        <v>4</v>
      </c>
      <c r="J14" s="59" t="s">
        <v>5</v>
      </c>
      <c r="K14" s="59" t="s">
        <v>6</v>
      </c>
      <c r="L14" s="59" t="s">
        <v>91</v>
      </c>
      <c r="M14" s="97"/>
    </row>
    <row r="15" spans="1:14" ht="30">
      <c r="A15" s="12">
        <v>1</v>
      </c>
      <c r="B15" s="61" t="s">
        <v>139</v>
      </c>
      <c r="C15" s="23">
        <v>390</v>
      </c>
      <c r="D15" s="23">
        <v>351</v>
      </c>
      <c r="E15" s="23">
        <v>273</v>
      </c>
      <c r="F15" s="23">
        <v>234</v>
      </c>
      <c r="G15" s="23">
        <f>SUM(C15:F15)</f>
        <v>1248</v>
      </c>
      <c r="H15" s="23">
        <v>195</v>
      </c>
      <c r="I15" s="23">
        <v>156</v>
      </c>
      <c r="J15" s="23">
        <v>78</v>
      </c>
      <c r="K15" s="23">
        <v>39</v>
      </c>
      <c r="L15" s="23">
        <f>SUM(H15:K15)</f>
        <v>468</v>
      </c>
      <c r="M15" s="55">
        <f>G15+L15</f>
        <v>1716</v>
      </c>
      <c r="N15" s="60">
        <v>2340</v>
      </c>
    </row>
    <row r="16" spans="1:13" ht="15">
      <c r="A16" s="12">
        <v>2</v>
      </c>
      <c r="B16" s="61" t="s">
        <v>140</v>
      </c>
      <c r="C16" s="23"/>
      <c r="D16" s="23"/>
      <c r="E16" s="23"/>
      <c r="F16" s="23"/>
      <c r="G16" s="23">
        <f>SUM(C16:F16)</f>
        <v>0</v>
      </c>
      <c r="H16" s="23"/>
      <c r="I16" s="23"/>
      <c r="J16" s="23"/>
      <c r="K16" s="23"/>
      <c r="L16" s="23">
        <f>SUM(H16:K16)</f>
        <v>0</v>
      </c>
      <c r="M16" s="55">
        <f>G16+L16</f>
        <v>0</v>
      </c>
    </row>
    <row r="17" spans="1:13" ht="15">
      <c r="A17" s="12">
        <v>3</v>
      </c>
      <c r="B17" s="61" t="s">
        <v>141</v>
      </c>
      <c r="C17" s="23"/>
      <c r="D17" s="23"/>
      <c r="E17" s="23"/>
      <c r="F17" s="23"/>
      <c r="G17" s="23">
        <f>SUM(C17:F17)</f>
        <v>0</v>
      </c>
      <c r="H17" s="23"/>
      <c r="I17" s="23"/>
      <c r="J17" s="23"/>
      <c r="K17" s="23"/>
      <c r="L17" s="23">
        <f>SUM(H17:K17)</f>
        <v>0</v>
      </c>
      <c r="M17" s="55">
        <f>G17+L17</f>
        <v>0</v>
      </c>
    </row>
    <row r="18" spans="1:13" ht="15">
      <c r="A18" s="12">
        <v>4</v>
      </c>
      <c r="B18" s="61" t="s">
        <v>93</v>
      </c>
      <c r="C18" s="23"/>
      <c r="D18" s="23"/>
      <c r="E18" s="23"/>
      <c r="F18" s="23"/>
      <c r="G18" s="23">
        <f>SUM(C18:F18)</f>
        <v>0</v>
      </c>
      <c r="H18" s="23"/>
      <c r="I18" s="23"/>
      <c r="J18" s="23"/>
      <c r="K18" s="23"/>
      <c r="L18" s="23">
        <f>SUM(H18:K18)</f>
        <v>0</v>
      </c>
      <c r="M18" s="55">
        <f>G18+L18</f>
        <v>0</v>
      </c>
    </row>
    <row r="19" spans="1:13" ht="15">
      <c r="A19" s="16"/>
      <c r="B19" s="33" t="s">
        <v>94</v>
      </c>
      <c r="C19" s="58">
        <f>SUM(C15:C18)</f>
        <v>390</v>
      </c>
      <c r="D19" s="58">
        <f>SUM(D15:D18)</f>
        <v>351</v>
      </c>
      <c r="E19" s="58">
        <f>SUM(E15:E18)</f>
        <v>273</v>
      </c>
      <c r="F19" s="58">
        <f>SUM(F15:F18)</f>
        <v>234</v>
      </c>
      <c r="G19" s="23">
        <f>SUM(C19:F19)</f>
        <v>1248</v>
      </c>
      <c r="H19" s="58">
        <f>SUM(H15:H18)</f>
        <v>195</v>
      </c>
      <c r="I19" s="58">
        <f>SUM(I15:I18)</f>
        <v>156</v>
      </c>
      <c r="J19" s="58">
        <f>SUM(J15:J18)</f>
        <v>78</v>
      </c>
      <c r="K19" s="58">
        <f>SUM(K15:K18)</f>
        <v>39</v>
      </c>
      <c r="L19" s="55">
        <f>SUM(H19:K19)</f>
        <v>468</v>
      </c>
      <c r="M19" s="55">
        <f>G19+L19</f>
        <v>1716</v>
      </c>
    </row>
    <row r="20" spans="1:13" ht="15">
      <c r="A20" s="62"/>
      <c r="B20" s="34"/>
      <c r="C20" s="35"/>
      <c r="D20" s="35"/>
      <c r="E20" s="35"/>
      <c r="F20" s="35"/>
      <c r="G20" s="36"/>
      <c r="H20" s="35"/>
      <c r="I20" s="35"/>
      <c r="J20" s="35"/>
      <c r="K20" s="35"/>
      <c r="L20" s="36"/>
      <c r="M20" s="36"/>
    </row>
    <row r="21" spans="1:13" ht="15">
      <c r="A21" s="94" t="s">
        <v>104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spans="1:13" ht="15">
      <c r="A22" s="95" t="s">
        <v>80</v>
      </c>
      <c r="B22" s="96" t="s">
        <v>90</v>
      </c>
      <c r="C22" s="65" t="s">
        <v>58</v>
      </c>
      <c r="D22" s="65"/>
      <c r="E22" s="65"/>
      <c r="F22" s="65"/>
      <c r="G22" s="65"/>
      <c r="H22" s="65" t="s">
        <v>59</v>
      </c>
      <c r="I22" s="65"/>
      <c r="J22" s="65"/>
      <c r="K22" s="65"/>
      <c r="L22" s="65"/>
      <c r="M22" s="97" t="s">
        <v>92</v>
      </c>
    </row>
    <row r="23" spans="1:13" ht="32.25" customHeight="1">
      <c r="A23" s="95"/>
      <c r="B23" s="96"/>
      <c r="C23" s="59" t="s">
        <v>3</v>
      </c>
      <c r="D23" s="59" t="s">
        <v>4</v>
      </c>
      <c r="E23" s="59" t="s">
        <v>5</v>
      </c>
      <c r="F23" s="59" t="s">
        <v>6</v>
      </c>
      <c r="G23" s="59" t="s">
        <v>91</v>
      </c>
      <c r="H23" s="59" t="s">
        <v>3</v>
      </c>
      <c r="I23" s="59" t="s">
        <v>4</v>
      </c>
      <c r="J23" s="59" t="s">
        <v>5</v>
      </c>
      <c r="K23" s="59" t="s">
        <v>6</v>
      </c>
      <c r="L23" s="59" t="s">
        <v>91</v>
      </c>
      <c r="M23" s="97"/>
    </row>
    <row r="24" spans="1:14" ht="30">
      <c r="A24" s="12">
        <v>1</v>
      </c>
      <c r="B24" s="61" t="s">
        <v>139</v>
      </c>
      <c r="C24" s="23">
        <v>195</v>
      </c>
      <c r="D24" s="23">
        <v>234</v>
      </c>
      <c r="E24" s="23">
        <v>312</v>
      </c>
      <c r="F24" s="23">
        <v>351</v>
      </c>
      <c r="G24" s="23">
        <f>SUM(C24:F24)</f>
        <v>1092</v>
      </c>
      <c r="H24" s="23">
        <v>0</v>
      </c>
      <c r="I24" s="23">
        <v>39</v>
      </c>
      <c r="J24" s="23">
        <v>117</v>
      </c>
      <c r="K24" s="23">
        <v>156</v>
      </c>
      <c r="L24" s="23">
        <f>SUM(H24:K24)</f>
        <v>312</v>
      </c>
      <c r="M24" s="55">
        <f>G24+L24</f>
        <v>1404</v>
      </c>
      <c r="N24" s="17">
        <v>780</v>
      </c>
    </row>
    <row r="25" spans="1:13" ht="15">
      <c r="A25" s="12">
        <v>2</v>
      </c>
      <c r="B25" s="61" t="s">
        <v>140</v>
      </c>
      <c r="C25" s="23"/>
      <c r="D25" s="23"/>
      <c r="E25" s="23"/>
      <c r="F25" s="23"/>
      <c r="G25" s="23">
        <f>SUM(C25:F25)</f>
        <v>0</v>
      </c>
      <c r="H25" s="23"/>
      <c r="I25" s="23"/>
      <c r="J25" s="23"/>
      <c r="K25" s="23"/>
      <c r="L25" s="23">
        <f>SUM(H25:K25)</f>
        <v>0</v>
      </c>
      <c r="M25" s="55">
        <f>G25+L25</f>
        <v>0</v>
      </c>
    </row>
    <row r="26" spans="1:13" ht="15">
      <c r="A26" s="12">
        <v>3</v>
      </c>
      <c r="B26" s="61" t="s">
        <v>141</v>
      </c>
      <c r="C26" s="23"/>
      <c r="D26" s="23"/>
      <c r="E26" s="23"/>
      <c r="F26" s="23"/>
      <c r="G26" s="23">
        <f>SUM(C26:F26)</f>
        <v>0</v>
      </c>
      <c r="H26" s="23"/>
      <c r="I26" s="23"/>
      <c r="J26" s="23"/>
      <c r="K26" s="23"/>
      <c r="L26" s="23">
        <f>SUM(H26:K26)</f>
        <v>0</v>
      </c>
      <c r="M26" s="55">
        <f>G26+L26</f>
        <v>0</v>
      </c>
    </row>
    <row r="27" spans="1:13" ht="15">
      <c r="A27" s="12">
        <v>4</v>
      </c>
      <c r="B27" s="61" t="s">
        <v>93</v>
      </c>
      <c r="C27" s="23"/>
      <c r="D27" s="23"/>
      <c r="E27" s="23"/>
      <c r="F27" s="23"/>
      <c r="G27" s="23">
        <f>SUM(C27:F27)</f>
        <v>0</v>
      </c>
      <c r="H27" s="23"/>
      <c r="I27" s="23"/>
      <c r="J27" s="23"/>
      <c r="K27" s="23"/>
      <c r="L27" s="23">
        <f>SUM(H27:K27)</f>
        <v>0</v>
      </c>
      <c r="M27" s="55">
        <f>G27+L27</f>
        <v>0</v>
      </c>
    </row>
    <row r="28" spans="1:13" ht="15">
      <c r="A28" s="16"/>
      <c r="B28" s="33" t="s">
        <v>94</v>
      </c>
      <c r="C28" s="58">
        <f>SUM(C24:C27)</f>
        <v>195</v>
      </c>
      <c r="D28" s="58">
        <f>SUM(D24:D27)</f>
        <v>234</v>
      </c>
      <c r="E28" s="58">
        <f>SUM(E24:E27)</f>
        <v>312</v>
      </c>
      <c r="F28" s="58">
        <f>SUM(F24:F27)</f>
        <v>351</v>
      </c>
      <c r="G28" s="23">
        <f>SUM(C28:F28)</f>
        <v>1092</v>
      </c>
      <c r="H28" s="58">
        <f>SUM(H24:H27)</f>
        <v>0</v>
      </c>
      <c r="I28" s="58">
        <f>SUM(I24:I27)</f>
        <v>39</v>
      </c>
      <c r="J28" s="58">
        <f>SUM(J24:J27)</f>
        <v>117</v>
      </c>
      <c r="K28" s="58">
        <f>SUM(K24:K27)</f>
        <v>156</v>
      </c>
      <c r="L28" s="23">
        <f>SUM(H28:K28)</f>
        <v>312</v>
      </c>
      <c r="M28" s="55">
        <f>G28+L28</f>
        <v>1404</v>
      </c>
    </row>
    <row r="29" spans="1:13" ht="15">
      <c r="A29" s="62"/>
      <c r="B29" s="34"/>
      <c r="C29" s="35"/>
      <c r="D29" s="35"/>
      <c r="E29" s="35"/>
      <c r="F29" s="35"/>
      <c r="G29" s="36"/>
      <c r="H29" s="35"/>
      <c r="I29" s="35"/>
      <c r="J29" s="35"/>
      <c r="K29" s="35"/>
      <c r="L29" s="36"/>
      <c r="M29" s="36"/>
    </row>
    <row r="30" spans="1:13" ht="15">
      <c r="A30" s="94" t="s">
        <v>105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ht="15">
      <c r="A31" s="95" t="s">
        <v>80</v>
      </c>
      <c r="B31" s="96" t="s">
        <v>90</v>
      </c>
      <c r="C31" s="65" t="s">
        <v>58</v>
      </c>
      <c r="D31" s="65"/>
      <c r="E31" s="65"/>
      <c r="F31" s="65"/>
      <c r="G31" s="65"/>
      <c r="H31" s="65" t="s">
        <v>59</v>
      </c>
      <c r="I31" s="65"/>
      <c r="J31" s="65"/>
      <c r="K31" s="65"/>
      <c r="L31" s="65"/>
      <c r="M31" s="97" t="s">
        <v>92</v>
      </c>
    </row>
    <row r="32" spans="1:13" ht="25.5" customHeight="1">
      <c r="A32" s="95"/>
      <c r="B32" s="96"/>
      <c r="C32" s="59" t="s">
        <v>3</v>
      </c>
      <c r="D32" s="59" t="s">
        <v>4</v>
      </c>
      <c r="E32" s="59" t="s">
        <v>5</v>
      </c>
      <c r="F32" s="59" t="s">
        <v>6</v>
      </c>
      <c r="G32" s="59" t="s">
        <v>91</v>
      </c>
      <c r="H32" s="59" t="s">
        <v>3</v>
      </c>
      <c r="I32" s="59" t="s">
        <v>4</v>
      </c>
      <c r="J32" s="59" t="s">
        <v>5</v>
      </c>
      <c r="K32" s="59" t="s">
        <v>6</v>
      </c>
      <c r="L32" s="59" t="s">
        <v>91</v>
      </c>
      <c r="M32" s="97"/>
    </row>
    <row r="33" spans="1:14" ht="30">
      <c r="A33" s="12">
        <v>1</v>
      </c>
      <c r="B33" s="61" t="s">
        <v>139</v>
      </c>
      <c r="C33" s="23">
        <v>1638</v>
      </c>
      <c r="D33" s="23">
        <v>1586</v>
      </c>
      <c r="E33" s="23">
        <v>1482</v>
      </c>
      <c r="F33" s="23">
        <v>1430</v>
      </c>
      <c r="G33" s="23">
        <f>SUM(C33:F33)</f>
        <v>6136</v>
      </c>
      <c r="H33" s="23">
        <v>897</v>
      </c>
      <c r="I33" s="23">
        <v>858</v>
      </c>
      <c r="J33" s="23">
        <v>780</v>
      </c>
      <c r="K33" s="23">
        <v>741</v>
      </c>
      <c r="L33" s="23">
        <f>SUM(H33:K33)</f>
        <v>3276</v>
      </c>
      <c r="M33" s="55">
        <f>G33+L33</f>
        <v>9412</v>
      </c>
      <c r="N33" s="60"/>
    </row>
    <row r="34" spans="1:13" ht="15">
      <c r="A34" s="12">
        <v>2</v>
      </c>
      <c r="B34" s="61" t="s">
        <v>140</v>
      </c>
      <c r="C34" s="23"/>
      <c r="D34" s="23"/>
      <c r="E34" s="23"/>
      <c r="F34" s="23"/>
      <c r="G34" s="23">
        <f>SUM(C34:F34)</f>
        <v>0</v>
      </c>
      <c r="H34" s="23"/>
      <c r="I34" s="23"/>
      <c r="J34" s="23"/>
      <c r="K34" s="23"/>
      <c r="L34" s="23">
        <f>SUM(H34:K34)</f>
        <v>0</v>
      </c>
      <c r="M34" s="55">
        <f>G34+L34</f>
        <v>0</v>
      </c>
    </row>
    <row r="35" spans="1:13" ht="15">
      <c r="A35" s="12">
        <v>3</v>
      </c>
      <c r="B35" s="61" t="s">
        <v>141</v>
      </c>
      <c r="C35" s="23"/>
      <c r="D35" s="23"/>
      <c r="E35" s="23"/>
      <c r="F35" s="23"/>
      <c r="G35" s="23">
        <f>SUM(C35:F35)</f>
        <v>0</v>
      </c>
      <c r="H35" s="23"/>
      <c r="I35" s="23"/>
      <c r="J35" s="23"/>
      <c r="K35" s="23"/>
      <c r="L35" s="23">
        <f>SUM(H35:K35)</f>
        <v>0</v>
      </c>
      <c r="M35" s="55">
        <f>G35+L35</f>
        <v>0</v>
      </c>
    </row>
    <row r="36" spans="1:13" ht="15">
      <c r="A36" s="12">
        <v>4</v>
      </c>
      <c r="B36" s="61" t="s">
        <v>93</v>
      </c>
      <c r="C36" s="23"/>
      <c r="D36" s="23"/>
      <c r="E36" s="23"/>
      <c r="F36" s="23"/>
      <c r="G36" s="23">
        <f>SUM(C36:F36)</f>
        <v>0</v>
      </c>
      <c r="H36" s="23"/>
      <c r="I36" s="23"/>
      <c r="J36" s="23"/>
      <c r="K36" s="23"/>
      <c r="L36" s="23">
        <f>SUM(H36:K36)</f>
        <v>0</v>
      </c>
      <c r="M36" s="55">
        <f>G36+L36</f>
        <v>0</v>
      </c>
    </row>
    <row r="37" spans="1:13" ht="15">
      <c r="A37" s="16"/>
      <c r="B37" s="33" t="s">
        <v>94</v>
      </c>
      <c r="C37" s="58">
        <f>SUM(C33:C36)</f>
        <v>1638</v>
      </c>
      <c r="D37" s="58">
        <f>SUM(D33:D36)</f>
        <v>1586</v>
      </c>
      <c r="E37" s="58">
        <f>SUM(E33:E36)</f>
        <v>1482</v>
      </c>
      <c r="F37" s="58">
        <f>SUM(F33:F36)</f>
        <v>1430</v>
      </c>
      <c r="G37" s="23">
        <f>SUM(C37:F37)</f>
        <v>6136</v>
      </c>
      <c r="H37" s="58">
        <f>SUM(H33:H36)</f>
        <v>897</v>
      </c>
      <c r="I37" s="58">
        <f>SUM(I33:I36)</f>
        <v>858</v>
      </c>
      <c r="J37" s="58">
        <f>SUM(J33:J36)</f>
        <v>780</v>
      </c>
      <c r="K37" s="58">
        <f>SUM(K33:K36)</f>
        <v>741</v>
      </c>
      <c r="L37" s="55">
        <f>SUM(H37:K37)</f>
        <v>3276</v>
      </c>
      <c r="M37" s="55">
        <f>G37+L37</f>
        <v>9412</v>
      </c>
    </row>
    <row r="38" spans="1:13" ht="15">
      <c r="A38" s="62"/>
      <c r="B38" s="34"/>
      <c r="C38" s="35"/>
      <c r="D38" s="35"/>
      <c r="E38" s="35"/>
      <c r="F38" s="35"/>
      <c r="G38" s="36"/>
      <c r="H38" s="35"/>
      <c r="I38" s="35"/>
      <c r="J38" s="35"/>
      <c r="K38" s="35"/>
      <c r="L38" s="36"/>
      <c r="M38" s="36"/>
    </row>
    <row r="39" spans="1:13" ht="15">
      <c r="A39" s="94" t="s">
        <v>106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5">
      <c r="A40" s="95" t="s">
        <v>80</v>
      </c>
      <c r="B40" s="96" t="s">
        <v>90</v>
      </c>
      <c r="C40" s="65" t="s">
        <v>58</v>
      </c>
      <c r="D40" s="65"/>
      <c r="E40" s="65"/>
      <c r="F40" s="65"/>
      <c r="G40" s="65"/>
      <c r="H40" s="65" t="s">
        <v>59</v>
      </c>
      <c r="I40" s="65"/>
      <c r="J40" s="65"/>
      <c r="K40" s="65"/>
      <c r="L40" s="65"/>
      <c r="M40" s="97" t="s">
        <v>92</v>
      </c>
    </row>
    <row r="41" spans="1:13" ht="32.25" customHeight="1">
      <c r="A41" s="95"/>
      <c r="B41" s="96"/>
      <c r="C41" s="59" t="s">
        <v>3</v>
      </c>
      <c r="D41" s="59" t="s">
        <v>4</v>
      </c>
      <c r="E41" s="59" t="s">
        <v>5</v>
      </c>
      <c r="F41" s="59" t="s">
        <v>6</v>
      </c>
      <c r="G41" s="59" t="s">
        <v>91</v>
      </c>
      <c r="H41" s="59" t="s">
        <v>3</v>
      </c>
      <c r="I41" s="59" t="s">
        <v>4</v>
      </c>
      <c r="J41" s="59" t="s">
        <v>5</v>
      </c>
      <c r="K41" s="59" t="s">
        <v>6</v>
      </c>
      <c r="L41" s="59" t="s">
        <v>91</v>
      </c>
      <c r="M41" s="97"/>
    </row>
    <row r="42" spans="1:14" ht="30">
      <c r="A42" s="12">
        <v>1</v>
      </c>
      <c r="B42" s="61" t="s">
        <v>139</v>
      </c>
      <c r="C42" s="23">
        <v>390</v>
      </c>
      <c r="D42" s="23">
        <v>442</v>
      </c>
      <c r="E42" s="53">
        <v>507</v>
      </c>
      <c r="F42" s="23">
        <v>598</v>
      </c>
      <c r="G42" s="23">
        <f>SUM(C42:F42)</f>
        <v>1937</v>
      </c>
      <c r="H42" s="23"/>
      <c r="I42" s="23">
        <v>39</v>
      </c>
      <c r="J42" s="53">
        <v>156</v>
      </c>
      <c r="K42" s="23">
        <v>156</v>
      </c>
      <c r="L42" s="23">
        <f>SUM(H42:K42)</f>
        <v>351</v>
      </c>
      <c r="M42" s="55">
        <f>G42+L42</f>
        <v>2288</v>
      </c>
      <c r="N42" s="60">
        <v>2288</v>
      </c>
    </row>
    <row r="43" spans="1:13" ht="15">
      <c r="A43" s="12">
        <v>2</v>
      </c>
      <c r="B43" s="61" t="s">
        <v>140</v>
      </c>
      <c r="C43" s="23"/>
      <c r="D43" s="23"/>
      <c r="E43" s="23"/>
      <c r="F43" s="23"/>
      <c r="G43" s="23">
        <f>SUM(C43:F43)</f>
        <v>0</v>
      </c>
      <c r="H43" s="23"/>
      <c r="I43" s="23"/>
      <c r="J43" s="23"/>
      <c r="K43" s="23"/>
      <c r="L43" s="23">
        <f>SUM(H43:K43)</f>
        <v>0</v>
      </c>
      <c r="M43" s="55">
        <f>G43+L43</f>
        <v>0</v>
      </c>
    </row>
    <row r="44" spans="1:13" ht="15">
      <c r="A44" s="12">
        <v>3</v>
      </c>
      <c r="B44" s="61" t="s">
        <v>141</v>
      </c>
      <c r="C44" s="23"/>
      <c r="D44" s="23"/>
      <c r="E44" s="23"/>
      <c r="F44" s="23"/>
      <c r="G44" s="23">
        <f>SUM(C44:F44)</f>
        <v>0</v>
      </c>
      <c r="H44" s="23"/>
      <c r="I44" s="23"/>
      <c r="J44" s="23"/>
      <c r="K44" s="23"/>
      <c r="L44" s="23">
        <f>SUM(H44:K44)</f>
        <v>0</v>
      </c>
      <c r="M44" s="55">
        <f>G44+L44</f>
        <v>0</v>
      </c>
    </row>
    <row r="45" spans="1:13" ht="15">
      <c r="A45" s="12">
        <v>4</v>
      </c>
      <c r="B45" s="61" t="s">
        <v>93</v>
      </c>
      <c r="C45" s="23">
        <v>450</v>
      </c>
      <c r="D45" s="23">
        <v>450</v>
      </c>
      <c r="E45" s="53">
        <v>419</v>
      </c>
      <c r="F45" s="23">
        <v>450</v>
      </c>
      <c r="G45" s="23">
        <f>SUM(C45:F45)</f>
        <v>1769</v>
      </c>
      <c r="H45" s="23"/>
      <c r="I45" s="23"/>
      <c r="J45" s="53">
        <v>31</v>
      </c>
      <c r="K45" s="23"/>
      <c r="L45" s="23">
        <f>SUM(H45:K45)</f>
        <v>31</v>
      </c>
      <c r="M45" s="55">
        <f>G45+L45</f>
        <v>1800</v>
      </c>
    </row>
    <row r="46" spans="1:13" ht="15">
      <c r="A46" s="16"/>
      <c r="B46" s="33" t="s">
        <v>94</v>
      </c>
      <c r="C46" s="58">
        <f>SUM(C42:C45)</f>
        <v>840</v>
      </c>
      <c r="D46" s="58">
        <f>SUM(D42:D45)</f>
        <v>892</v>
      </c>
      <c r="E46" s="58">
        <f>SUM(E42:E45)</f>
        <v>926</v>
      </c>
      <c r="F46" s="58">
        <f>SUM(F42:F45)</f>
        <v>1048</v>
      </c>
      <c r="G46" s="23">
        <f>SUM(C46:F46)</f>
        <v>3706</v>
      </c>
      <c r="H46" s="58">
        <f>SUM(H42:H45)</f>
        <v>0</v>
      </c>
      <c r="I46" s="58">
        <f>SUM(I42:I45)</f>
        <v>39</v>
      </c>
      <c r="J46" s="58">
        <f>SUM(J42:J45)</f>
        <v>187</v>
      </c>
      <c r="K46" s="58">
        <f>SUM(K42:K45)</f>
        <v>156</v>
      </c>
      <c r="L46" s="23">
        <f>SUM(H46:K46)</f>
        <v>382</v>
      </c>
      <c r="M46" s="55">
        <f>G46+L46</f>
        <v>4088</v>
      </c>
    </row>
    <row r="47" spans="1:13" ht="15">
      <c r="A47" s="62"/>
      <c r="B47" s="34"/>
      <c r="C47" s="35"/>
      <c r="D47" s="35"/>
      <c r="E47" s="35"/>
      <c r="F47" s="35"/>
      <c r="G47" s="36"/>
      <c r="H47" s="35"/>
      <c r="I47" s="35"/>
      <c r="J47" s="35"/>
      <c r="K47" s="35"/>
      <c r="L47" s="36"/>
      <c r="M47" s="36"/>
    </row>
    <row r="48" spans="1:13" ht="15">
      <c r="A48" s="94" t="s">
        <v>95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5">
      <c r="A49" s="95" t="s">
        <v>80</v>
      </c>
      <c r="B49" s="96" t="s">
        <v>90</v>
      </c>
      <c r="C49" s="65" t="s">
        <v>58</v>
      </c>
      <c r="D49" s="65"/>
      <c r="E49" s="65"/>
      <c r="F49" s="65"/>
      <c r="G49" s="65"/>
      <c r="H49" s="65" t="s">
        <v>59</v>
      </c>
      <c r="I49" s="65"/>
      <c r="J49" s="65"/>
      <c r="K49" s="65"/>
      <c r="L49" s="65"/>
      <c r="M49" s="97" t="s">
        <v>92</v>
      </c>
    </row>
    <row r="50" spans="1:13" ht="15">
      <c r="A50" s="95"/>
      <c r="B50" s="96"/>
      <c r="C50" s="59" t="s">
        <v>3</v>
      </c>
      <c r="D50" s="59" t="s">
        <v>4</v>
      </c>
      <c r="E50" s="59" t="s">
        <v>5</v>
      </c>
      <c r="F50" s="59" t="s">
        <v>6</v>
      </c>
      <c r="G50" s="59" t="s">
        <v>91</v>
      </c>
      <c r="H50" s="59" t="s">
        <v>3</v>
      </c>
      <c r="I50" s="59" t="s">
        <v>4</v>
      </c>
      <c r="J50" s="59" t="s">
        <v>5</v>
      </c>
      <c r="K50" s="59" t="s">
        <v>6</v>
      </c>
      <c r="L50" s="59" t="s">
        <v>91</v>
      </c>
      <c r="M50" s="97"/>
    </row>
    <row r="51" spans="1:13" ht="30">
      <c r="A51" s="12">
        <v>1</v>
      </c>
      <c r="B51" s="61" t="s">
        <v>139</v>
      </c>
      <c r="C51" s="23">
        <f aca="true" t="shared" si="1" ref="C51:F54">C6+C15+C24+C33+C42</f>
        <v>2743</v>
      </c>
      <c r="D51" s="23">
        <f t="shared" si="1"/>
        <v>2688</v>
      </c>
      <c r="E51" s="23">
        <f t="shared" si="1"/>
        <v>2624</v>
      </c>
      <c r="F51" s="23">
        <f t="shared" si="1"/>
        <v>2713</v>
      </c>
      <c r="G51" s="23">
        <f>SUM(C51:F51)</f>
        <v>10768</v>
      </c>
      <c r="H51" s="23">
        <f aca="true" t="shared" si="2" ref="H51:K54">H6+H15+H24+H33+H42</f>
        <v>1237</v>
      </c>
      <c r="I51" s="23">
        <f t="shared" si="2"/>
        <v>1192</v>
      </c>
      <c r="J51" s="23">
        <f t="shared" si="2"/>
        <v>1206</v>
      </c>
      <c r="K51" s="23">
        <f t="shared" si="2"/>
        <v>1217</v>
      </c>
      <c r="L51" s="23">
        <f>SUM(H51:K51)</f>
        <v>4852</v>
      </c>
      <c r="M51" s="55">
        <f>G51+L51</f>
        <v>15620</v>
      </c>
    </row>
    <row r="52" spans="1:13" ht="15">
      <c r="A52" s="12">
        <v>2</v>
      </c>
      <c r="B52" s="61" t="s">
        <v>140</v>
      </c>
      <c r="C52" s="23">
        <f t="shared" si="1"/>
        <v>1</v>
      </c>
      <c r="D52" s="23">
        <f t="shared" si="1"/>
        <v>1</v>
      </c>
      <c r="E52" s="23">
        <f t="shared" si="1"/>
        <v>1</v>
      </c>
      <c r="F52" s="23">
        <f t="shared" si="1"/>
        <v>1</v>
      </c>
      <c r="G52" s="23">
        <f>SUM(C52:F52)</f>
        <v>4</v>
      </c>
      <c r="H52" s="23">
        <f t="shared" si="2"/>
        <v>0</v>
      </c>
      <c r="I52" s="23">
        <f t="shared" si="2"/>
        <v>2</v>
      </c>
      <c r="J52" s="23">
        <f t="shared" si="2"/>
        <v>2</v>
      </c>
      <c r="K52" s="23">
        <f t="shared" si="2"/>
        <v>2</v>
      </c>
      <c r="L52" s="23">
        <f>SUM(H52:K52)</f>
        <v>6</v>
      </c>
      <c r="M52" s="55">
        <f>G52+L52</f>
        <v>10</v>
      </c>
    </row>
    <row r="53" spans="1:13" ht="15">
      <c r="A53" s="12">
        <v>3</v>
      </c>
      <c r="B53" s="61" t="s">
        <v>141</v>
      </c>
      <c r="C53" s="23">
        <f t="shared" si="1"/>
        <v>2</v>
      </c>
      <c r="D53" s="23">
        <f t="shared" si="1"/>
        <v>2</v>
      </c>
      <c r="E53" s="23">
        <f t="shared" si="1"/>
        <v>2</v>
      </c>
      <c r="F53" s="23">
        <f t="shared" si="1"/>
        <v>2</v>
      </c>
      <c r="G53" s="23">
        <f>SUM(C53:F53)</f>
        <v>8</v>
      </c>
      <c r="H53" s="23">
        <f t="shared" si="2"/>
        <v>3</v>
      </c>
      <c r="I53" s="23">
        <f t="shared" si="2"/>
        <v>3</v>
      </c>
      <c r="J53" s="23">
        <f t="shared" si="2"/>
        <v>3</v>
      </c>
      <c r="K53" s="23">
        <f t="shared" si="2"/>
        <v>3</v>
      </c>
      <c r="L53" s="23">
        <f>SUM(H53:K53)</f>
        <v>12</v>
      </c>
      <c r="M53" s="55">
        <f>G53+L53</f>
        <v>20</v>
      </c>
    </row>
    <row r="54" spans="1:13" ht="15">
      <c r="A54" s="12">
        <v>4</v>
      </c>
      <c r="B54" s="61" t="s">
        <v>93</v>
      </c>
      <c r="C54" s="23">
        <f t="shared" si="1"/>
        <v>450</v>
      </c>
      <c r="D54" s="23">
        <f t="shared" si="1"/>
        <v>450</v>
      </c>
      <c r="E54" s="23">
        <f t="shared" si="1"/>
        <v>419</v>
      </c>
      <c r="F54" s="23">
        <f t="shared" si="1"/>
        <v>450</v>
      </c>
      <c r="G54" s="23">
        <f>SUM(C54:F54)</f>
        <v>1769</v>
      </c>
      <c r="H54" s="23">
        <f t="shared" si="2"/>
        <v>0</v>
      </c>
      <c r="I54" s="23">
        <f t="shared" si="2"/>
        <v>0</v>
      </c>
      <c r="J54" s="23">
        <f t="shared" si="2"/>
        <v>31</v>
      </c>
      <c r="K54" s="23">
        <f t="shared" si="2"/>
        <v>0</v>
      </c>
      <c r="L54" s="23">
        <f>SUM(H54:K54)</f>
        <v>31</v>
      </c>
      <c r="M54" s="55">
        <f>G54+L54</f>
        <v>1800</v>
      </c>
    </row>
    <row r="55" spans="1:13" ht="15">
      <c r="A55" s="16"/>
      <c r="B55" s="32" t="s">
        <v>94</v>
      </c>
      <c r="C55" s="58">
        <f>SUM(C51:C54)</f>
        <v>3196</v>
      </c>
      <c r="D55" s="58">
        <f>SUM(D51:D54)</f>
        <v>3141</v>
      </c>
      <c r="E55" s="58">
        <f>SUM(E51:E54)</f>
        <v>3046</v>
      </c>
      <c r="F55" s="58">
        <f>SUM(F51:F54)</f>
        <v>3166</v>
      </c>
      <c r="G55" s="23">
        <f>SUM(C55:F55)</f>
        <v>12549</v>
      </c>
      <c r="H55" s="58">
        <f>SUM(H51:H54)</f>
        <v>1240</v>
      </c>
      <c r="I55" s="58">
        <f>SUM(I51:I54)</f>
        <v>1197</v>
      </c>
      <c r="J55" s="58">
        <f>SUM(J51:J54)</f>
        <v>1242</v>
      </c>
      <c r="K55" s="58">
        <f>SUM(K51:K54)</f>
        <v>1222</v>
      </c>
      <c r="L55" s="55">
        <f>SUM(H55:K55)</f>
        <v>4901</v>
      </c>
      <c r="M55" s="55">
        <f>G55+L55</f>
        <v>17450</v>
      </c>
    </row>
  </sheetData>
  <sheetProtection/>
  <mergeCells count="38">
    <mergeCell ref="A3:M3"/>
    <mergeCell ref="A12:M12"/>
    <mergeCell ref="A21:M21"/>
    <mergeCell ref="A48:M48"/>
    <mergeCell ref="K1:M1"/>
    <mergeCell ref="A2:L2"/>
    <mergeCell ref="C4:G4"/>
    <mergeCell ref="H4:L4"/>
    <mergeCell ref="M4:M5"/>
    <mergeCell ref="B4:B5"/>
    <mergeCell ref="A4:A5"/>
    <mergeCell ref="A13:A14"/>
    <mergeCell ref="B13:B14"/>
    <mergeCell ref="C13:G13"/>
    <mergeCell ref="H13:L13"/>
    <mergeCell ref="M13:M14"/>
    <mergeCell ref="A22:A23"/>
    <mergeCell ref="B22:B23"/>
    <mergeCell ref="C22:G22"/>
    <mergeCell ref="H22:L22"/>
    <mergeCell ref="M22:M23"/>
    <mergeCell ref="A49:A50"/>
    <mergeCell ref="B49:B50"/>
    <mergeCell ref="C49:G49"/>
    <mergeCell ref="H49:L49"/>
    <mergeCell ref="M49:M50"/>
    <mergeCell ref="A30:M30"/>
    <mergeCell ref="A31:A32"/>
    <mergeCell ref="B31:B32"/>
    <mergeCell ref="C31:G31"/>
    <mergeCell ref="H31:L31"/>
    <mergeCell ref="M31:M32"/>
    <mergeCell ref="A39:M39"/>
    <mergeCell ref="A40:A41"/>
    <mergeCell ref="B40:B41"/>
    <mergeCell ref="C40:G40"/>
    <mergeCell ref="H40:L40"/>
    <mergeCell ref="M40:M4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9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37.7109375" style="3" bestFit="1" customWidth="1"/>
    <col min="2" max="11" width="9.140625" style="3" customWidth="1"/>
    <col min="12" max="12" width="9.140625" style="15" customWidth="1"/>
    <col min="13" max="13" width="9.140625" style="3" hidden="1" customWidth="1"/>
    <col min="14" max="14" width="0" style="3" hidden="1" customWidth="1"/>
    <col min="15" max="16384" width="9.140625" style="3" customWidth="1"/>
  </cols>
  <sheetData>
    <row r="1" spans="10:12" ht="19.5" customHeight="1">
      <c r="J1" s="67" t="s">
        <v>77</v>
      </c>
      <c r="K1" s="67"/>
      <c r="L1" s="67"/>
    </row>
    <row r="2" spans="1:12" ht="57" customHeight="1">
      <c r="A2" s="66" t="s">
        <v>126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s="17" customFormat="1" ht="12.75" customHeight="1">
      <c r="A3" s="69"/>
      <c r="B3" s="65" t="s">
        <v>58</v>
      </c>
      <c r="C3" s="65"/>
      <c r="D3" s="65"/>
      <c r="E3" s="65"/>
      <c r="F3" s="65"/>
      <c r="G3" s="65" t="s">
        <v>59</v>
      </c>
      <c r="H3" s="65"/>
      <c r="I3" s="65"/>
      <c r="J3" s="65"/>
      <c r="K3" s="65"/>
      <c r="L3" s="99" t="s">
        <v>52</v>
      </c>
    </row>
    <row r="4" spans="1:13" s="17" customFormat="1" ht="12.75" customHeight="1">
      <c r="A4" s="69"/>
      <c r="B4" s="26" t="s">
        <v>53</v>
      </c>
      <c r="C4" s="26" t="s">
        <v>55</v>
      </c>
      <c r="D4" s="26" t="s">
        <v>56</v>
      </c>
      <c r="E4" s="26" t="s">
        <v>54</v>
      </c>
      <c r="F4" s="22" t="s">
        <v>51</v>
      </c>
      <c r="G4" s="26" t="s">
        <v>53</v>
      </c>
      <c r="H4" s="26" t="s">
        <v>55</v>
      </c>
      <c r="I4" s="26" t="s">
        <v>56</v>
      </c>
      <c r="J4" s="26" t="s">
        <v>54</v>
      </c>
      <c r="K4" s="22" t="s">
        <v>51</v>
      </c>
      <c r="L4" s="100"/>
      <c r="M4" s="19" t="s">
        <v>79</v>
      </c>
    </row>
    <row r="5" spans="1:14" s="17" customFormat="1" ht="15">
      <c r="A5" s="12" t="s">
        <v>61</v>
      </c>
      <c r="B5" s="29">
        <v>1043</v>
      </c>
      <c r="C5" s="12">
        <v>1043</v>
      </c>
      <c r="D5" s="12">
        <v>1043</v>
      </c>
      <c r="E5" s="12">
        <v>1042</v>
      </c>
      <c r="F5" s="12">
        <f aca="true" t="shared" si="0" ref="F5:F18">SUM(B5:E5)</f>
        <v>4171</v>
      </c>
      <c r="G5" s="12">
        <v>55</v>
      </c>
      <c r="H5" s="12">
        <v>55</v>
      </c>
      <c r="I5" s="12">
        <v>55</v>
      </c>
      <c r="J5" s="12">
        <v>55</v>
      </c>
      <c r="K5" s="12">
        <f>SUM(G5:J5)</f>
        <v>220</v>
      </c>
      <c r="L5" s="16">
        <f>SUM(F5+K5)</f>
        <v>4391</v>
      </c>
      <c r="M5" s="8">
        <f aca="true" t="shared" si="1" ref="M5:M19">C5+H5</f>
        <v>1098</v>
      </c>
      <c r="N5" s="12">
        <f>B5+C5+D5+G5+H5+I5</f>
        <v>3294</v>
      </c>
    </row>
    <row r="6" spans="1:14" s="17" customFormat="1" ht="15">
      <c r="A6" s="12" t="s">
        <v>34</v>
      </c>
      <c r="B6" s="29">
        <v>61</v>
      </c>
      <c r="C6" s="12">
        <v>61</v>
      </c>
      <c r="D6" s="12">
        <v>61</v>
      </c>
      <c r="E6" s="12">
        <v>62</v>
      </c>
      <c r="F6" s="12">
        <f t="shared" si="0"/>
        <v>245</v>
      </c>
      <c r="G6" s="12">
        <v>667</v>
      </c>
      <c r="H6" s="12">
        <v>668</v>
      </c>
      <c r="I6" s="12">
        <v>668</v>
      </c>
      <c r="J6" s="12">
        <v>668</v>
      </c>
      <c r="K6" s="12">
        <f aca="true" t="shared" si="2" ref="K6:K18">SUM(G6:J6)</f>
        <v>2671</v>
      </c>
      <c r="L6" s="16">
        <f aca="true" t="shared" si="3" ref="L6:L18">SUM(F6+K6)</f>
        <v>2916</v>
      </c>
      <c r="M6" s="8">
        <f t="shared" si="1"/>
        <v>729</v>
      </c>
      <c r="N6" s="12">
        <f aca="true" t="shared" si="4" ref="N6:N19">B6+C6+D6+G6+H6+I6</f>
        <v>2186</v>
      </c>
    </row>
    <row r="7" spans="1:14" s="17" customFormat="1" ht="15">
      <c r="A7" s="12" t="s">
        <v>35</v>
      </c>
      <c r="B7" s="29">
        <v>73</v>
      </c>
      <c r="C7" s="12">
        <v>73</v>
      </c>
      <c r="D7" s="12">
        <v>73</v>
      </c>
      <c r="E7" s="12">
        <v>73</v>
      </c>
      <c r="F7" s="12">
        <f t="shared" si="0"/>
        <v>292</v>
      </c>
      <c r="G7" s="12">
        <v>663</v>
      </c>
      <c r="H7" s="12">
        <v>663</v>
      </c>
      <c r="I7" s="12">
        <v>664</v>
      </c>
      <c r="J7" s="12">
        <v>664</v>
      </c>
      <c r="K7" s="12">
        <f t="shared" si="2"/>
        <v>2654</v>
      </c>
      <c r="L7" s="16">
        <f t="shared" si="3"/>
        <v>2946</v>
      </c>
      <c r="M7" s="8">
        <f t="shared" si="1"/>
        <v>736</v>
      </c>
      <c r="N7" s="12">
        <f t="shared" si="4"/>
        <v>2209</v>
      </c>
    </row>
    <row r="8" spans="1:14" s="17" customFormat="1" ht="15">
      <c r="A8" s="12" t="s">
        <v>62</v>
      </c>
      <c r="B8" s="29">
        <v>907</v>
      </c>
      <c r="C8" s="29">
        <v>907</v>
      </c>
      <c r="D8" s="29">
        <v>907</v>
      </c>
      <c r="E8" s="29">
        <v>907</v>
      </c>
      <c r="F8" s="12">
        <f t="shared" si="0"/>
        <v>3628</v>
      </c>
      <c r="G8" s="12">
        <v>28</v>
      </c>
      <c r="H8" s="12">
        <v>28</v>
      </c>
      <c r="I8" s="12">
        <v>27</v>
      </c>
      <c r="J8" s="12">
        <v>28</v>
      </c>
      <c r="K8" s="12">
        <f t="shared" si="2"/>
        <v>111</v>
      </c>
      <c r="L8" s="16">
        <f t="shared" si="3"/>
        <v>3739</v>
      </c>
      <c r="M8" s="8">
        <f t="shared" si="1"/>
        <v>935</v>
      </c>
      <c r="N8" s="12">
        <f t="shared" si="4"/>
        <v>2804</v>
      </c>
    </row>
    <row r="9" spans="1:14" s="17" customFormat="1" ht="15">
      <c r="A9" s="12" t="s">
        <v>39</v>
      </c>
      <c r="B9" s="29">
        <v>2</v>
      </c>
      <c r="C9" s="12">
        <v>2</v>
      </c>
      <c r="D9" s="12">
        <v>2</v>
      </c>
      <c r="E9" s="12">
        <v>2</v>
      </c>
      <c r="F9" s="12">
        <f t="shared" si="0"/>
        <v>8</v>
      </c>
      <c r="G9" s="12">
        <v>642</v>
      </c>
      <c r="H9" s="12">
        <v>640</v>
      </c>
      <c r="I9" s="12">
        <v>642</v>
      </c>
      <c r="J9" s="12">
        <v>642</v>
      </c>
      <c r="K9" s="12">
        <f t="shared" si="2"/>
        <v>2566</v>
      </c>
      <c r="L9" s="16">
        <f t="shared" si="3"/>
        <v>2574</v>
      </c>
      <c r="M9" s="8">
        <f t="shared" si="1"/>
        <v>642</v>
      </c>
      <c r="N9" s="12">
        <f t="shared" si="4"/>
        <v>1930</v>
      </c>
    </row>
    <row r="10" spans="1:14" s="17" customFormat="1" ht="15">
      <c r="A10" s="12" t="s">
        <v>40</v>
      </c>
      <c r="B10" s="30">
        <v>46</v>
      </c>
      <c r="C10" s="12">
        <v>46</v>
      </c>
      <c r="D10" s="12">
        <v>46</v>
      </c>
      <c r="E10" s="12">
        <v>46</v>
      </c>
      <c r="F10" s="12">
        <f t="shared" si="0"/>
        <v>184</v>
      </c>
      <c r="G10" s="12">
        <v>534</v>
      </c>
      <c r="H10" s="12">
        <v>534</v>
      </c>
      <c r="I10" s="12">
        <v>532</v>
      </c>
      <c r="J10" s="12">
        <v>534</v>
      </c>
      <c r="K10" s="12">
        <f t="shared" si="2"/>
        <v>2134</v>
      </c>
      <c r="L10" s="16">
        <f t="shared" si="3"/>
        <v>2318</v>
      </c>
      <c r="M10" s="8">
        <f t="shared" si="1"/>
        <v>580</v>
      </c>
      <c r="N10" s="12">
        <f t="shared" si="4"/>
        <v>1738</v>
      </c>
    </row>
    <row r="11" spans="1:14" s="17" customFormat="1" ht="15">
      <c r="A11" s="12" t="s">
        <v>63</v>
      </c>
      <c r="B11" s="30">
        <v>30</v>
      </c>
      <c r="C11" s="12">
        <v>30</v>
      </c>
      <c r="D11" s="12">
        <v>30</v>
      </c>
      <c r="E11" s="12">
        <v>30</v>
      </c>
      <c r="F11" s="12">
        <f t="shared" si="0"/>
        <v>120</v>
      </c>
      <c r="G11" s="12">
        <v>631</v>
      </c>
      <c r="H11" s="12">
        <v>631</v>
      </c>
      <c r="I11" s="12">
        <v>631</v>
      </c>
      <c r="J11" s="12">
        <v>631</v>
      </c>
      <c r="K11" s="12">
        <f t="shared" si="2"/>
        <v>2524</v>
      </c>
      <c r="L11" s="16">
        <f t="shared" si="3"/>
        <v>2644</v>
      </c>
      <c r="M11" s="8">
        <f t="shared" si="1"/>
        <v>661</v>
      </c>
      <c r="N11" s="12">
        <f t="shared" si="4"/>
        <v>1983</v>
      </c>
    </row>
    <row r="12" spans="1:14" s="17" customFormat="1" ht="15">
      <c r="A12" s="12" t="s">
        <v>36</v>
      </c>
      <c r="B12" s="30">
        <v>6</v>
      </c>
      <c r="C12" s="12">
        <v>6</v>
      </c>
      <c r="D12" s="12">
        <v>6</v>
      </c>
      <c r="E12" s="12">
        <v>6</v>
      </c>
      <c r="F12" s="12">
        <f t="shared" si="0"/>
        <v>24</v>
      </c>
      <c r="G12" s="12">
        <v>874</v>
      </c>
      <c r="H12" s="12">
        <v>829</v>
      </c>
      <c r="I12" s="12">
        <v>829</v>
      </c>
      <c r="J12" s="12">
        <v>834</v>
      </c>
      <c r="K12" s="12">
        <f t="shared" si="2"/>
        <v>3366</v>
      </c>
      <c r="L12" s="16">
        <f t="shared" si="3"/>
        <v>3390</v>
      </c>
      <c r="M12" s="8">
        <f t="shared" si="1"/>
        <v>835</v>
      </c>
      <c r="N12" s="12">
        <f t="shared" si="4"/>
        <v>2550</v>
      </c>
    </row>
    <row r="13" spans="1:14" s="17" customFormat="1" ht="15">
      <c r="A13" s="12" t="s">
        <v>37</v>
      </c>
      <c r="B13" s="30">
        <v>823</v>
      </c>
      <c r="C13" s="12">
        <v>823</v>
      </c>
      <c r="D13" s="12">
        <v>824</v>
      </c>
      <c r="E13" s="12">
        <v>824</v>
      </c>
      <c r="F13" s="12">
        <f t="shared" si="0"/>
        <v>3294</v>
      </c>
      <c r="G13" s="12">
        <v>206</v>
      </c>
      <c r="H13" s="12">
        <v>206</v>
      </c>
      <c r="I13" s="12">
        <v>206</v>
      </c>
      <c r="J13" s="12">
        <v>207</v>
      </c>
      <c r="K13" s="12">
        <f t="shared" si="2"/>
        <v>825</v>
      </c>
      <c r="L13" s="16">
        <f t="shared" si="3"/>
        <v>4119</v>
      </c>
      <c r="M13" s="8">
        <f t="shared" si="1"/>
        <v>1029</v>
      </c>
      <c r="N13" s="12">
        <f t="shared" si="4"/>
        <v>3088</v>
      </c>
    </row>
    <row r="14" spans="1:14" s="17" customFormat="1" ht="15">
      <c r="A14" s="28" t="s">
        <v>64</v>
      </c>
      <c r="B14" s="30">
        <v>465</v>
      </c>
      <c r="C14" s="12">
        <v>465</v>
      </c>
      <c r="D14" s="12">
        <v>465</v>
      </c>
      <c r="E14" s="12">
        <v>465</v>
      </c>
      <c r="F14" s="12">
        <f t="shared" si="0"/>
        <v>1860</v>
      </c>
      <c r="G14" s="12">
        <v>35</v>
      </c>
      <c r="H14" s="12">
        <v>35</v>
      </c>
      <c r="I14" s="12">
        <v>35</v>
      </c>
      <c r="J14" s="12">
        <v>35</v>
      </c>
      <c r="K14" s="12">
        <f t="shared" si="2"/>
        <v>140</v>
      </c>
      <c r="L14" s="16">
        <f t="shared" si="3"/>
        <v>2000</v>
      </c>
      <c r="M14" s="8">
        <f t="shared" si="1"/>
        <v>500</v>
      </c>
      <c r="N14" s="12">
        <f t="shared" si="4"/>
        <v>1500</v>
      </c>
    </row>
    <row r="15" spans="1:14" s="17" customFormat="1" ht="15">
      <c r="A15" s="12" t="s">
        <v>38</v>
      </c>
      <c r="B15" s="30">
        <v>423</v>
      </c>
      <c r="C15" s="30">
        <v>423</v>
      </c>
      <c r="D15" s="30">
        <v>423</v>
      </c>
      <c r="E15" s="30">
        <v>424</v>
      </c>
      <c r="F15" s="12">
        <f t="shared" si="0"/>
        <v>1693</v>
      </c>
      <c r="G15" s="12">
        <v>100</v>
      </c>
      <c r="H15" s="12">
        <v>100</v>
      </c>
      <c r="I15" s="12">
        <v>100</v>
      </c>
      <c r="J15" s="12">
        <v>100</v>
      </c>
      <c r="K15" s="12">
        <f t="shared" si="2"/>
        <v>400</v>
      </c>
      <c r="L15" s="16">
        <f t="shared" si="3"/>
        <v>2093</v>
      </c>
      <c r="M15" s="8">
        <f t="shared" si="1"/>
        <v>523</v>
      </c>
      <c r="N15" s="12">
        <f t="shared" si="4"/>
        <v>1569</v>
      </c>
    </row>
    <row r="16" spans="1:14" s="17" customFormat="1" ht="15">
      <c r="A16" s="12" t="s">
        <v>65</v>
      </c>
      <c r="B16" s="30">
        <v>950</v>
      </c>
      <c r="C16" s="12">
        <v>968</v>
      </c>
      <c r="D16" s="12">
        <v>1053</v>
      </c>
      <c r="E16" s="12">
        <v>1052</v>
      </c>
      <c r="F16" s="12">
        <f t="shared" si="0"/>
        <v>4023</v>
      </c>
      <c r="G16" s="12">
        <v>39</v>
      </c>
      <c r="H16" s="12">
        <v>21</v>
      </c>
      <c r="I16" s="12">
        <v>11</v>
      </c>
      <c r="J16" s="12">
        <v>10</v>
      </c>
      <c r="K16" s="12">
        <f t="shared" si="2"/>
        <v>81</v>
      </c>
      <c r="L16" s="16">
        <f t="shared" si="3"/>
        <v>4104</v>
      </c>
      <c r="M16" s="8">
        <f t="shared" si="1"/>
        <v>989</v>
      </c>
      <c r="N16" s="12">
        <f t="shared" si="4"/>
        <v>3042</v>
      </c>
    </row>
    <row r="17" spans="1:14" s="17" customFormat="1" ht="15">
      <c r="A17" s="12" t="s">
        <v>42</v>
      </c>
      <c r="B17" s="30">
        <v>670</v>
      </c>
      <c r="C17" s="12">
        <v>715</v>
      </c>
      <c r="D17" s="12">
        <v>735</v>
      </c>
      <c r="E17" s="12">
        <v>678</v>
      </c>
      <c r="F17" s="12">
        <f t="shared" si="0"/>
        <v>2798</v>
      </c>
      <c r="G17" s="12">
        <v>36</v>
      </c>
      <c r="H17" s="12">
        <v>54</v>
      </c>
      <c r="I17" s="12">
        <v>58</v>
      </c>
      <c r="J17" s="12">
        <v>54</v>
      </c>
      <c r="K17" s="12">
        <f t="shared" si="2"/>
        <v>202</v>
      </c>
      <c r="L17" s="16">
        <f t="shared" si="3"/>
        <v>3000</v>
      </c>
      <c r="M17" s="8">
        <f t="shared" si="1"/>
        <v>769</v>
      </c>
      <c r="N17" s="12">
        <f t="shared" si="4"/>
        <v>2268</v>
      </c>
    </row>
    <row r="18" spans="1:14" s="17" customFormat="1" ht="15">
      <c r="A18" s="28" t="s">
        <v>75</v>
      </c>
      <c r="B18" s="30">
        <v>4820</v>
      </c>
      <c r="C18" s="12">
        <v>4460</v>
      </c>
      <c r="D18" s="12">
        <v>4760</v>
      </c>
      <c r="E18" s="12">
        <v>4636</v>
      </c>
      <c r="F18" s="12">
        <f t="shared" si="0"/>
        <v>18676</v>
      </c>
      <c r="G18" s="12">
        <v>5810</v>
      </c>
      <c r="H18" s="12">
        <v>5530</v>
      </c>
      <c r="I18" s="12">
        <v>5430</v>
      </c>
      <c r="J18" s="12">
        <v>5730</v>
      </c>
      <c r="K18" s="12">
        <f t="shared" si="2"/>
        <v>22500</v>
      </c>
      <c r="L18" s="16">
        <f t="shared" si="3"/>
        <v>41176</v>
      </c>
      <c r="M18" s="8">
        <f t="shared" si="1"/>
        <v>9990</v>
      </c>
      <c r="N18" s="12">
        <f t="shared" si="4"/>
        <v>30810</v>
      </c>
    </row>
    <row r="19" spans="1:14" s="17" customFormat="1" ht="15">
      <c r="A19" s="12" t="s">
        <v>51</v>
      </c>
      <c r="B19" s="16">
        <f>SUM(B5:B18)</f>
        <v>10319</v>
      </c>
      <c r="C19" s="16">
        <f aca="true" t="shared" si="5" ref="C19:L19">SUM(C5:C18)</f>
        <v>10022</v>
      </c>
      <c r="D19" s="16">
        <f t="shared" si="5"/>
        <v>10428</v>
      </c>
      <c r="E19" s="16">
        <f t="shared" si="5"/>
        <v>10247</v>
      </c>
      <c r="F19" s="16">
        <f t="shared" si="5"/>
        <v>41016</v>
      </c>
      <c r="G19" s="16">
        <f t="shared" si="5"/>
        <v>10320</v>
      </c>
      <c r="H19" s="16">
        <f t="shared" si="5"/>
        <v>9994</v>
      </c>
      <c r="I19" s="16">
        <f t="shared" si="5"/>
        <v>9888</v>
      </c>
      <c r="J19" s="16">
        <f t="shared" si="5"/>
        <v>10192</v>
      </c>
      <c r="K19" s="16">
        <f t="shared" si="5"/>
        <v>40394</v>
      </c>
      <c r="L19" s="16">
        <f t="shared" si="5"/>
        <v>81410</v>
      </c>
      <c r="M19" s="8">
        <f t="shared" si="1"/>
        <v>20016</v>
      </c>
      <c r="N19" s="12">
        <f t="shared" si="4"/>
        <v>60971</v>
      </c>
    </row>
  </sheetData>
  <sheetProtection/>
  <mergeCells count="6">
    <mergeCell ref="L3:L4"/>
    <mergeCell ref="J1:L1"/>
    <mergeCell ref="B3:F3"/>
    <mergeCell ref="G3:K3"/>
    <mergeCell ref="A2:L2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0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29.140625" style="3" customWidth="1"/>
    <col min="2" max="12" width="9.140625" style="3" customWidth="1"/>
    <col min="13" max="16384" width="9.140625" style="3" customWidth="1"/>
  </cols>
  <sheetData>
    <row r="1" spans="8:12" ht="12.75">
      <c r="H1" s="73" t="s">
        <v>29</v>
      </c>
      <c r="I1" s="73"/>
      <c r="J1" s="73"/>
      <c r="K1" s="73"/>
      <c r="L1" s="73"/>
    </row>
    <row r="2" spans="1:12" ht="24" customHeight="1">
      <c r="A2" s="66" t="s">
        <v>108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7.75" customHeight="1">
      <c r="A3" s="74" t="s">
        <v>1</v>
      </c>
      <c r="B3" s="65" t="s">
        <v>58</v>
      </c>
      <c r="C3" s="65"/>
      <c r="D3" s="65"/>
      <c r="E3" s="65"/>
      <c r="F3" s="65"/>
      <c r="G3" s="72" t="s">
        <v>47</v>
      </c>
      <c r="H3" s="72"/>
      <c r="I3" s="72"/>
      <c r="J3" s="72"/>
      <c r="K3" s="72"/>
      <c r="L3" s="77" t="s">
        <v>9</v>
      </c>
    </row>
    <row r="4" spans="1:12" ht="12.75" customHeight="1">
      <c r="A4" s="75"/>
      <c r="B4" s="72" t="s">
        <v>7</v>
      </c>
      <c r="C4" s="72"/>
      <c r="D4" s="72"/>
      <c r="E4" s="72"/>
      <c r="F4" s="70" t="s">
        <v>0</v>
      </c>
      <c r="G4" s="72" t="s">
        <v>7</v>
      </c>
      <c r="H4" s="72"/>
      <c r="I4" s="72"/>
      <c r="J4" s="72"/>
      <c r="K4" s="70" t="s">
        <v>0</v>
      </c>
      <c r="L4" s="77"/>
    </row>
    <row r="5" spans="1:12" ht="12.75">
      <c r="A5" s="76"/>
      <c r="B5" s="37" t="s">
        <v>3</v>
      </c>
      <c r="C5" s="37" t="s">
        <v>4</v>
      </c>
      <c r="D5" s="37" t="s">
        <v>5</v>
      </c>
      <c r="E5" s="37" t="s">
        <v>6</v>
      </c>
      <c r="F5" s="71"/>
      <c r="G5" s="37" t="s">
        <v>3</v>
      </c>
      <c r="H5" s="37" t="s">
        <v>4</v>
      </c>
      <c r="I5" s="37" t="s">
        <v>5</v>
      </c>
      <c r="J5" s="37" t="s">
        <v>6</v>
      </c>
      <c r="K5" s="71"/>
      <c r="L5" s="77"/>
    </row>
    <row r="6" spans="1:12" ht="19.5" customHeight="1">
      <c r="A6" s="6" t="s">
        <v>15</v>
      </c>
      <c r="B6" s="2">
        <v>1440</v>
      </c>
      <c r="C6" s="2">
        <v>1520</v>
      </c>
      <c r="D6" s="2">
        <v>1720</v>
      </c>
      <c r="E6" s="2">
        <v>1095</v>
      </c>
      <c r="F6" s="2">
        <f>B6+C6+D6+E6</f>
        <v>5775</v>
      </c>
      <c r="G6" s="10">
        <v>2160</v>
      </c>
      <c r="H6" s="10">
        <v>2280</v>
      </c>
      <c r="I6" s="10">
        <v>2580</v>
      </c>
      <c r="J6" s="10">
        <v>1643</v>
      </c>
      <c r="K6" s="10">
        <f>G6+H6+I6+J6</f>
        <v>8663</v>
      </c>
      <c r="L6" s="9">
        <f>F6+K6</f>
        <v>14438</v>
      </c>
    </row>
    <row r="7" spans="1:12" ht="19.5" customHeight="1">
      <c r="A7" s="6" t="s">
        <v>16</v>
      </c>
      <c r="B7" s="2">
        <v>24</v>
      </c>
      <c r="C7" s="2">
        <v>25</v>
      </c>
      <c r="D7" s="2">
        <v>27</v>
      </c>
      <c r="E7" s="2">
        <v>15</v>
      </c>
      <c r="F7" s="2">
        <f aca="true" t="shared" si="0" ref="F7:F20">B7+C7+D7+E7</f>
        <v>91</v>
      </c>
      <c r="G7" s="10">
        <v>316</v>
      </c>
      <c r="H7" s="10">
        <v>375</v>
      </c>
      <c r="I7" s="10">
        <v>373</v>
      </c>
      <c r="J7" s="10">
        <v>249</v>
      </c>
      <c r="K7" s="10">
        <f aca="true" t="shared" si="1" ref="K7:K20">G7+H7+I7+J7</f>
        <v>1313</v>
      </c>
      <c r="L7" s="9">
        <f aca="true" t="shared" si="2" ref="L7:L20">F7+K7</f>
        <v>1404</v>
      </c>
    </row>
    <row r="8" spans="1:12" ht="19.5" customHeight="1">
      <c r="A8" s="6" t="s">
        <v>17</v>
      </c>
      <c r="B8" s="2">
        <v>450</v>
      </c>
      <c r="C8" s="2">
        <v>590</v>
      </c>
      <c r="D8" s="2">
        <v>580</v>
      </c>
      <c r="E8" s="2">
        <v>348</v>
      </c>
      <c r="F8" s="2">
        <f t="shared" si="0"/>
        <v>1968</v>
      </c>
      <c r="G8" s="10">
        <v>10</v>
      </c>
      <c r="H8" s="10">
        <v>10</v>
      </c>
      <c r="I8" s="10">
        <v>10</v>
      </c>
      <c r="J8" s="10">
        <v>10</v>
      </c>
      <c r="K8" s="10">
        <f t="shared" si="1"/>
        <v>40</v>
      </c>
      <c r="L8" s="9">
        <f t="shared" si="2"/>
        <v>2008</v>
      </c>
    </row>
    <row r="9" spans="1:12" ht="19.5" customHeight="1">
      <c r="A9" s="6" t="s">
        <v>18</v>
      </c>
      <c r="B9" s="2">
        <v>33</v>
      </c>
      <c r="C9" s="2">
        <v>33</v>
      </c>
      <c r="D9" s="2">
        <v>32</v>
      </c>
      <c r="E9" s="2">
        <v>32</v>
      </c>
      <c r="F9" s="2">
        <f t="shared" si="0"/>
        <v>130</v>
      </c>
      <c r="G9" s="10">
        <v>293</v>
      </c>
      <c r="H9" s="10">
        <v>293</v>
      </c>
      <c r="I9" s="10">
        <v>293</v>
      </c>
      <c r="J9" s="10">
        <v>293</v>
      </c>
      <c r="K9" s="10">
        <f t="shared" si="1"/>
        <v>1172</v>
      </c>
      <c r="L9" s="9">
        <f t="shared" si="2"/>
        <v>1302</v>
      </c>
    </row>
    <row r="10" spans="1:12" ht="19.5" customHeight="1">
      <c r="A10" s="6" t="s">
        <v>19</v>
      </c>
      <c r="B10" s="2">
        <v>2</v>
      </c>
      <c r="C10" s="2">
        <v>3</v>
      </c>
      <c r="D10" s="2">
        <v>3</v>
      </c>
      <c r="E10" s="2">
        <v>2</v>
      </c>
      <c r="F10" s="2">
        <f t="shared" si="0"/>
        <v>10</v>
      </c>
      <c r="G10" s="10">
        <v>238</v>
      </c>
      <c r="H10" s="10">
        <v>360</v>
      </c>
      <c r="I10" s="10">
        <v>358</v>
      </c>
      <c r="J10" s="10">
        <v>238</v>
      </c>
      <c r="K10" s="10">
        <f t="shared" si="1"/>
        <v>1194</v>
      </c>
      <c r="L10" s="9">
        <f t="shared" si="2"/>
        <v>1204</v>
      </c>
    </row>
    <row r="11" spans="1:12" ht="19.5" customHeight="1">
      <c r="A11" s="6" t="s">
        <v>20</v>
      </c>
      <c r="B11" s="2">
        <v>5</v>
      </c>
      <c r="C11" s="2">
        <v>5</v>
      </c>
      <c r="D11" s="2">
        <v>5</v>
      </c>
      <c r="E11" s="2">
        <v>5</v>
      </c>
      <c r="F11" s="2">
        <f t="shared" si="0"/>
        <v>20</v>
      </c>
      <c r="G11" s="10">
        <v>425</v>
      </c>
      <c r="H11" s="10">
        <v>465</v>
      </c>
      <c r="I11" s="10">
        <v>445</v>
      </c>
      <c r="J11" s="10">
        <v>322</v>
      </c>
      <c r="K11" s="10">
        <f t="shared" si="1"/>
        <v>1657</v>
      </c>
      <c r="L11" s="9">
        <f t="shared" si="2"/>
        <v>1677</v>
      </c>
    </row>
    <row r="12" spans="1:12" ht="19.5" customHeight="1">
      <c r="A12" s="6" t="s">
        <v>21</v>
      </c>
      <c r="B12" s="2">
        <v>460</v>
      </c>
      <c r="C12" s="2">
        <v>600</v>
      </c>
      <c r="D12" s="2">
        <v>640</v>
      </c>
      <c r="E12" s="2">
        <v>400</v>
      </c>
      <c r="F12" s="2">
        <f t="shared" si="0"/>
        <v>2100</v>
      </c>
      <c r="G12" s="10">
        <v>100</v>
      </c>
      <c r="H12" s="10">
        <v>100</v>
      </c>
      <c r="I12" s="10">
        <v>110</v>
      </c>
      <c r="J12" s="10">
        <v>66</v>
      </c>
      <c r="K12" s="10">
        <f t="shared" si="1"/>
        <v>376</v>
      </c>
      <c r="L12" s="9">
        <f t="shared" si="2"/>
        <v>2476</v>
      </c>
    </row>
    <row r="13" spans="1:12" ht="19.5" customHeight="1">
      <c r="A13" s="6" t="s">
        <v>22</v>
      </c>
      <c r="B13" s="2">
        <v>261</v>
      </c>
      <c r="C13" s="2">
        <v>261</v>
      </c>
      <c r="D13" s="2">
        <v>261</v>
      </c>
      <c r="E13" s="2">
        <v>261</v>
      </c>
      <c r="F13" s="2">
        <f t="shared" si="0"/>
        <v>1044</v>
      </c>
      <c r="G13" s="10">
        <v>60</v>
      </c>
      <c r="H13" s="10">
        <v>60</v>
      </c>
      <c r="I13" s="10">
        <v>60</v>
      </c>
      <c r="J13" s="10">
        <v>60</v>
      </c>
      <c r="K13" s="10">
        <f t="shared" si="1"/>
        <v>240</v>
      </c>
      <c r="L13" s="9">
        <f t="shared" si="2"/>
        <v>1284</v>
      </c>
    </row>
    <row r="14" spans="1:12" ht="19.5" customHeight="1">
      <c r="A14" s="6" t="s">
        <v>23</v>
      </c>
      <c r="B14" s="1">
        <v>360</v>
      </c>
      <c r="C14" s="1">
        <v>500</v>
      </c>
      <c r="D14" s="1">
        <v>500</v>
      </c>
      <c r="E14" s="1">
        <v>610</v>
      </c>
      <c r="F14" s="2">
        <f t="shared" si="0"/>
        <v>1970</v>
      </c>
      <c r="G14" s="10">
        <v>3</v>
      </c>
      <c r="H14" s="10">
        <v>2</v>
      </c>
      <c r="I14" s="10">
        <v>2</v>
      </c>
      <c r="J14" s="10">
        <v>2</v>
      </c>
      <c r="K14" s="10">
        <f t="shared" si="1"/>
        <v>9</v>
      </c>
      <c r="L14" s="9">
        <f t="shared" si="2"/>
        <v>1979</v>
      </c>
    </row>
    <row r="15" spans="1:12" ht="19.5" customHeight="1">
      <c r="A15" s="6" t="s">
        <v>24</v>
      </c>
      <c r="B15" s="2">
        <v>191</v>
      </c>
      <c r="C15" s="2">
        <v>702</v>
      </c>
      <c r="D15" s="2">
        <v>702</v>
      </c>
      <c r="E15" s="2">
        <v>702</v>
      </c>
      <c r="F15" s="2">
        <f t="shared" si="0"/>
        <v>2297</v>
      </c>
      <c r="G15" s="10">
        <v>6</v>
      </c>
      <c r="H15" s="10">
        <v>21</v>
      </c>
      <c r="I15" s="10">
        <v>21</v>
      </c>
      <c r="J15" s="10">
        <v>20</v>
      </c>
      <c r="K15" s="10">
        <f t="shared" si="1"/>
        <v>68</v>
      </c>
      <c r="L15" s="9">
        <f t="shared" si="2"/>
        <v>2365</v>
      </c>
    </row>
    <row r="16" spans="1:12" ht="19.5" customHeight="1">
      <c r="A16" s="6" t="s">
        <v>25</v>
      </c>
      <c r="B16" s="2">
        <v>1</v>
      </c>
      <c r="C16" s="2">
        <v>1</v>
      </c>
      <c r="D16" s="2">
        <v>1</v>
      </c>
      <c r="E16" s="2">
        <v>1</v>
      </c>
      <c r="F16" s="2">
        <f t="shared" si="0"/>
        <v>4</v>
      </c>
      <c r="G16" s="10">
        <v>320</v>
      </c>
      <c r="H16" s="10">
        <v>320</v>
      </c>
      <c r="I16" s="10">
        <v>321</v>
      </c>
      <c r="J16" s="10">
        <v>320</v>
      </c>
      <c r="K16" s="10">
        <f t="shared" si="1"/>
        <v>1281</v>
      </c>
      <c r="L16" s="9">
        <f t="shared" si="2"/>
        <v>1285</v>
      </c>
    </row>
    <row r="17" spans="1:12" ht="19.5" customHeight="1">
      <c r="A17" s="6" t="s">
        <v>26</v>
      </c>
      <c r="B17" s="2">
        <v>7</v>
      </c>
      <c r="C17" s="2">
        <v>7</v>
      </c>
      <c r="D17" s="2">
        <v>10</v>
      </c>
      <c r="E17" s="2">
        <v>7</v>
      </c>
      <c r="F17" s="2">
        <f t="shared" si="0"/>
        <v>31</v>
      </c>
      <c r="G17" s="10">
        <v>220</v>
      </c>
      <c r="H17" s="10">
        <v>300</v>
      </c>
      <c r="I17" s="10">
        <v>301</v>
      </c>
      <c r="J17" s="10">
        <v>233</v>
      </c>
      <c r="K17" s="10">
        <f t="shared" si="1"/>
        <v>1054</v>
      </c>
      <c r="L17" s="9">
        <f t="shared" si="2"/>
        <v>1085</v>
      </c>
    </row>
    <row r="18" spans="1:12" ht="35.25" customHeight="1">
      <c r="A18" s="6" t="s">
        <v>27</v>
      </c>
      <c r="B18" s="2">
        <v>335</v>
      </c>
      <c r="C18" s="2">
        <v>335</v>
      </c>
      <c r="D18" s="2">
        <v>335</v>
      </c>
      <c r="E18" s="2">
        <v>335</v>
      </c>
      <c r="F18" s="2">
        <f t="shared" si="0"/>
        <v>1340</v>
      </c>
      <c r="G18" s="10">
        <v>41</v>
      </c>
      <c r="H18" s="10">
        <v>42</v>
      </c>
      <c r="I18" s="10">
        <v>41</v>
      </c>
      <c r="J18" s="10">
        <v>41</v>
      </c>
      <c r="K18" s="10">
        <f t="shared" si="1"/>
        <v>165</v>
      </c>
      <c r="L18" s="9">
        <f t="shared" si="2"/>
        <v>1505</v>
      </c>
    </row>
    <row r="19" spans="1:12" ht="19.5" customHeight="1">
      <c r="A19" s="6" t="s">
        <v>28</v>
      </c>
      <c r="B19" s="2">
        <v>460</v>
      </c>
      <c r="C19" s="2">
        <v>448</v>
      </c>
      <c r="D19" s="2">
        <v>553</v>
      </c>
      <c r="E19" s="2">
        <v>228</v>
      </c>
      <c r="F19" s="2">
        <f t="shared" si="0"/>
        <v>1689</v>
      </c>
      <c r="G19" s="10">
        <v>29</v>
      </c>
      <c r="H19" s="10">
        <v>28</v>
      </c>
      <c r="I19" s="10">
        <v>30</v>
      </c>
      <c r="J19" s="10">
        <v>12</v>
      </c>
      <c r="K19" s="10">
        <f t="shared" si="1"/>
        <v>99</v>
      </c>
      <c r="L19" s="9">
        <f t="shared" si="2"/>
        <v>1788</v>
      </c>
    </row>
    <row r="20" spans="1:12" ht="19.5" customHeight="1">
      <c r="A20" s="5" t="s">
        <v>2</v>
      </c>
      <c r="B20" s="7">
        <f aca="true" t="shared" si="3" ref="B20:J20">SUM(B6:B19)</f>
        <v>4029</v>
      </c>
      <c r="C20" s="7">
        <f t="shared" si="3"/>
        <v>5030</v>
      </c>
      <c r="D20" s="7">
        <f t="shared" si="3"/>
        <v>5369</v>
      </c>
      <c r="E20" s="7">
        <f t="shared" si="3"/>
        <v>4041</v>
      </c>
      <c r="F20" s="2">
        <f t="shared" si="0"/>
        <v>18469</v>
      </c>
      <c r="G20" s="7">
        <f t="shared" si="3"/>
        <v>4221</v>
      </c>
      <c r="H20" s="7">
        <f t="shared" si="3"/>
        <v>4656</v>
      </c>
      <c r="I20" s="7">
        <f t="shared" si="3"/>
        <v>4945</v>
      </c>
      <c r="J20" s="7">
        <f t="shared" si="3"/>
        <v>3509</v>
      </c>
      <c r="K20" s="10">
        <f t="shared" si="1"/>
        <v>17331</v>
      </c>
      <c r="L20" s="9">
        <f t="shared" si="2"/>
        <v>35800</v>
      </c>
    </row>
  </sheetData>
  <sheetProtection/>
  <mergeCells count="10">
    <mergeCell ref="F4:F5"/>
    <mergeCell ref="K4:K5"/>
    <mergeCell ref="B3:F3"/>
    <mergeCell ref="G3:K3"/>
    <mergeCell ref="H1:L1"/>
    <mergeCell ref="A2:L2"/>
    <mergeCell ref="A3:A5"/>
    <mergeCell ref="L3:L5"/>
    <mergeCell ref="B4:E4"/>
    <mergeCell ref="G4:J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7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37.8515625" style="3" customWidth="1"/>
    <col min="2" max="12" width="9.140625" style="3" customWidth="1"/>
    <col min="13" max="16384" width="9.140625" style="3" customWidth="1"/>
  </cols>
  <sheetData>
    <row r="1" spans="8:12" ht="12.75">
      <c r="H1" s="73" t="s">
        <v>30</v>
      </c>
      <c r="I1" s="73"/>
      <c r="J1" s="73"/>
      <c r="K1" s="73"/>
      <c r="L1" s="73"/>
    </row>
    <row r="2" spans="1:12" ht="28.5" customHeight="1">
      <c r="A2" s="66" t="s">
        <v>109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1" customHeight="1">
      <c r="A3" s="74" t="s">
        <v>1</v>
      </c>
      <c r="B3" s="78" t="s">
        <v>8</v>
      </c>
      <c r="C3" s="79"/>
      <c r="D3" s="79"/>
      <c r="E3" s="79"/>
      <c r="F3" s="80"/>
      <c r="G3" s="78" t="s">
        <v>47</v>
      </c>
      <c r="H3" s="79"/>
      <c r="I3" s="79"/>
      <c r="J3" s="79"/>
      <c r="K3" s="80"/>
      <c r="L3" s="77" t="s">
        <v>9</v>
      </c>
    </row>
    <row r="4" spans="1:12" ht="12.75" customHeight="1">
      <c r="A4" s="75"/>
      <c r="B4" s="72" t="s">
        <v>7</v>
      </c>
      <c r="C4" s="72"/>
      <c r="D4" s="72"/>
      <c r="E4" s="72"/>
      <c r="F4" s="70" t="s">
        <v>98</v>
      </c>
      <c r="G4" s="72" t="s">
        <v>7</v>
      </c>
      <c r="H4" s="72"/>
      <c r="I4" s="72"/>
      <c r="J4" s="72"/>
      <c r="K4" s="70" t="s">
        <v>98</v>
      </c>
      <c r="L4" s="77"/>
    </row>
    <row r="5" spans="1:12" ht="12.75">
      <c r="A5" s="76"/>
      <c r="B5" s="24" t="s">
        <v>3</v>
      </c>
      <c r="C5" s="24" t="s">
        <v>4</v>
      </c>
      <c r="D5" s="24" t="s">
        <v>5</v>
      </c>
      <c r="E5" s="24" t="s">
        <v>6</v>
      </c>
      <c r="F5" s="71"/>
      <c r="G5" s="24" t="s">
        <v>3</v>
      </c>
      <c r="H5" s="24" t="s">
        <v>4</v>
      </c>
      <c r="I5" s="24" t="s">
        <v>5</v>
      </c>
      <c r="J5" s="24" t="s">
        <v>6</v>
      </c>
      <c r="K5" s="71"/>
      <c r="L5" s="77"/>
    </row>
    <row r="6" spans="1:12" ht="17.25" customHeight="1">
      <c r="A6" s="6" t="s">
        <v>88</v>
      </c>
      <c r="B6" s="2">
        <v>57</v>
      </c>
      <c r="C6" s="2">
        <v>128</v>
      </c>
      <c r="D6" s="2"/>
      <c r="E6" s="2">
        <v>172</v>
      </c>
      <c r="F6" s="2">
        <f>B6+C6+D6+E6</f>
        <v>357</v>
      </c>
      <c r="G6" s="10">
        <v>62</v>
      </c>
      <c r="H6" s="10">
        <v>69</v>
      </c>
      <c r="I6" s="10"/>
      <c r="J6" s="10">
        <v>67</v>
      </c>
      <c r="K6" s="10">
        <f>SUM(G6:J6)</f>
        <v>198</v>
      </c>
      <c r="L6" s="9">
        <f>F6+K6</f>
        <v>555</v>
      </c>
    </row>
    <row r="7" spans="1:12" ht="17.25" customHeight="1">
      <c r="A7" s="5" t="s">
        <v>2</v>
      </c>
      <c r="B7" s="7">
        <f aca="true" t="shared" si="0" ref="B7:J7">SUM(B6:B6)</f>
        <v>57</v>
      </c>
      <c r="C7" s="7">
        <f t="shared" si="0"/>
        <v>128</v>
      </c>
      <c r="D7" s="7">
        <f t="shared" si="0"/>
        <v>0</v>
      </c>
      <c r="E7" s="7">
        <f t="shared" si="0"/>
        <v>172</v>
      </c>
      <c r="F7" s="2">
        <f>B7+C7+D7+E7</f>
        <v>357</v>
      </c>
      <c r="G7" s="7">
        <f t="shared" si="0"/>
        <v>62</v>
      </c>
      <c r="H7" s="7">
        <f t="shared" si="0"/>
        <v>69</v>
      </c>
      <c r="I7" s="7">
        <f t="shared" si="0"/>
        <v>0</v>
      </c>
      <c r="J7" s="7">
        <f t="shared" si="0"/>
        <v>67</v>
      </c>
      <c r="K7" s="10">
        <f>SUM(G7:J7)</f>
        <v>198</v>
      </c>
      <c r="L7" s="9">
        <f>F7+K7</f>
        <v>555</v>
      </c>
    </row>
    <row r="9" spans="1:12" ht="31.5" customHeight="1">
      <c r="A9" s="66" t="s">
        <v>97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24" customHeight="1">
      <c r="A10" s="74" t="s">
        <v>1</v>
      </c>
      <c r="B10" s="65" t="s">
        <v>58</v>
      </c>
      <c r="C10" s="65"/>
      <c r="D10" s="65"/>
      <c r="E10" s="65"/>
      <c r="F10" s="65"/>
      <c r="G10" s="78" t="s">
        <v>47</v>
      </c>
      <c r="H10" s="79"/>
      <c r="I10" s="79"/>
      <c r="J10" s="79"/>
      <c r="K10" s="80"/>
      <c r="L10" s="77" t="s">
        <v>9</v>
      </c>
    </row>
    <row r="11" spans="1:12" ht="12.75" customHeight="1">
      <c r="A11" s="75"/>
      <c r="B11" s="72" t="s">
        <v>7</v>
      </c>
      <c r="C11" s="72"/>
      <c r="D11" s="72"/>
      <c r="E11" s="72"/>
      <c r="F11" s="70" t="s">
        <v>98</v>
      </c>
      <c r="G11" s="72" t="s">
        <v>7</v>
      </c>
      <c r="H11" s="72"/>
      <c r="I11" s="72"/>
      <c r="J11" s="72"/>
      <c r="K11" s="70" t="s">
        <v>98</v>
      </c>
      <c r="L11" s="77"/>
    </row>
    <row r="12" spans="1:12" ht="12.75">
      <c r="A12" s="76"/>
      <c r="B12" s="24" t="s">
        <v>3</v>
      </c>
      <c r="C12" s="24" t="s">
        <v>4</v>
      </c>
      <c r="D12" s="24" t="s">
        <v>5</v>
      </c>
      <c r="E12" s="24" t="s">
        <v>6</v>
      </c>
      <c r="F12" s="71"/>
      <c r="G12" s="24" t="s">
        <v>3</v>
      </c>
      <c r="H12" s="24" t="s">
        <v>4</v>
      </c>
      <c r="I12" s="24" t="s">
        <v>5</v>
      </c>
      <c r="J12" s="24" t="s">
        <v>6</v>
      </c>
      <c r="K12" s="71"/>
      <c r="L12" s="77"/>
    </row>
    <row r="13" spans="1:12" ht="21.75" customHeight="1">
      <c r="A13" s="6" t="s">
        <v>16</v>
      </c>
      <c r="B13" s="2">
        <v>30</v>
      </c>
      <c r="C13" s="2"/>
      <c r="D13" s="2"/>
      <c r="E13" s="2"/>
      <c r="F13" s="2">
        <f>B13+C13+D13+E13</f>
        <v>30</v>
      </c>
      <c r="G13" s="10"/>
      <c r="H13" s="10"/>
      <c r="I13" s="10"/>
      <c r="J13" s="10"/>
      <c r="K13" s="10">
        <f>SUM(G13:J13)</f>
        <v>0</v>
      </c>
      <c r="L13" s="9">
        <f aca="true" t="shared" si="1" ref="L13:L27">F13+K13</f>
        <v>30</v>
      </c>
    </row>
    <row r="14" spans="1:12" ht="21.75" customHeight="1">
      <c r="A14" s="6" t="s">
        <v>17</v>
      </c>
      <c r="B14" s="2"/>
      <c r="C14" s="2">
        <v>16</v>
      </c>
      <c r="D14" s="2"/>
      <c r="E14" s="2"/>
      <c r="F14" s="2">
        <f aca="true" t="shared" si="2" ref="F14:F27">B14+C14+D14+E14</f>
        <v>16</v>
      </c>
      <c r="G14" s="10"/>
      <c r="H14" s="10"/>
      <c r="I14" s="10"/>
      <c r="J14" s="10"/>
      <c r="K14" s="10">
        <f aca="true" t="shared" si="3" ref="K14:K27">SUM(G14:J14)</f>
        <v>0</v>
      </c>
      <c r="L14" s="9">
        <f t="shared" si="1"/>
        <v>16</v>
      </c>
    </row>
    <row r="15" spans="1:12" ht="21.75" customHeight="1">
      <c r="A15" s="6" t="s">
        <v>18</v>
      </c>
      <c r="B15" s="2"/>
      <c r="C15" s="2"/>
      <c r="D15" s="2"/>
      <c r="E15" s="2">
        <v>1</v>
      </c>
      <c r="F15" s="2">
        <f t="shared" si="2"/>
        <v>1</v>
      </c>
      <c r="G15" s="10"/>
      <c r="H15" s="10"/>
      <c r="I15" s="10"/>
      <c r="J15" s="10">
        <v>9</v>
      </c>
      <c r="K15" s="10">
        <f t="shared" si="3"/>
        <v>9</v>
      </c>
      <c r="L15" s="9">
        <f t="shared" si="1"/>
        <v>10</v>
      </c>
    </row>
    <row r="16" spans="1:12" ht="21.75" customHeight="1">
      <c r="A16" s="6" t="s">
        <v>19</v>
      </c>
      <c r="B16" s="2"/>
      <c r="C16" s="2"/>
      <c r="D16" s="2"/>
      <c r="E16" s="2"/>
      <c r="F16" s="2">
        <f t="shared" si="2"/>
        <v>0</v>
      </c>
      <c r="G16" s="10"/>
      <c r="H16" s="10">
        <v>10</v>
      </c>
      <c r="I16" s="10"/>
      <c r="J16" s="10"/>
      <c r="K16" s="10">
        <f t="shared" si="3"/>
        <v>10</v>
      </c>
      <c r="L16" s="9">
        <f t="shared" si="1"/>
        <v>10</v>
      </c>
    </row>
    <row r="17" spans="1:12" ht="21.75" customHeight="1">
      <c r="A17" s="6" t="s">
        <v>20</v>
      </c>
      <c r="B17" s="2"/>
      <c r="C17" s="2"/>
      <c r="D17" s="2"/>
      <c r="E17" s="2"/>
      <c r="F17" s="2">
        <f t="shared" si="2"/>
        <v>0</v>
      </c>
      <c r="G17" s="10">
        <v>25</v>
      </c>
      <c r="H17" s="10"/>
      <c r="I17" s="10"/>
      <c r="J17" s="10"/>
      <c r="K17" s="10">
        <f t="shared" si="3"/>
        <v>25</v>
      </c>
      <c r="L17" s="9">
        <f t="shared" si="1"/>
        <v>25</v>
      </c>
    </row>
    <row r="18" spans="1:12" ht="21.75" customHeight="1">
      <c r="A18" s="6" t="s">
        <v>21</v>
      </c>
      <c r="B18" s="2"/>
      <c r="C18" s="2"/>
      <c r="D18" s="2"/>
      <c r="E18" s="2">
        <v>26</v>
      </c>
      <c r="F18" s="2">
        <f t="shared" si="2"/>
        <v>26</v>
      </c>
      <c r="G18" s="10"/>
      <c r="H18" s="10"/>
      <c r="I18" s="10"/>
      <c r="J18" s="10">
        <v>5</v>
      </c>
      <c r="K18" s="10">
        <f t="shared" si="3"/>
        <v>5</v>
      </c>
      <c r="L18" s="9">
        <f t="shared" si="1"/>
        <v>31</v>
      </c>
    </row>
    <row r="19" spans="1:12" ht="21.75" customHeight="1">
      <c r="A19" s="6" t="s">
        <v>22</v>
      </c>
      <c r="B19" s="2"/>
      <c r="C19" s="2"/>
      <c r="D19" s="2"/>
      <c r="E19" s="2">
        <v>14</v>
      </c>
      <c r="F19" s="2">
        <f t="shared" si="2"/>
        <v>14</v>
      </c>
      <c r="G19" s="10"/>
      <c r="H19" s="10"/>
      <c r="I19" s="10"/>
      <c r="J19" s="10"/>
      <c r="K19" s="10">
        <f t="shared" si="3"/>
        <v>0</v>
      </c>
      <c r="L19" s="9">
        <f t="shared" si="1"/>
        <v>14</v>
      </c>
    </row>
    <row r="20" spans="1:12" ht="21.75" customHeight="1">
      <c r="A20" s="6" t="s">
        <v>23</v>
      </c>
      <c r="B20" s="1"/>
      <c r="C20" s="1">
        <v>25</v>
      </c>
      <c r="D20" s="1"/>
      <c r="E20" s="1"/>
      <c r="F20" s="2">
        <f t="shared" si="2"/>
        <v>25</v>
      </c>
      <c r="G20" s="10"/>
      <c r="H20" s="10"/>
      <c r="I20" s="10"/>
      <c r="J20" s="10"/>
      <c r="K20" s="10">
        <f t="shared" si="3"/>
        <v>0</v>
      </c>
      <c r="L20" s="9">
        <f t="shared" si="1"/>
        <v>25</v>
      </c>
    </row>
    <row r="21" spans="1:12" ht="21.75" customHeight="1">
      <c r="A21" s="6" t="s">
        <v>24</v>
      </c>
      <c r="B21" s="2"/>
      <c r="C21" s="2">
        <v>23</v>
      </c>
      <c r="D21" s="2"/>
      <c r="E21" s="2"/>
      <c r="F21" s="2">
        <f t="shared" si="2"/>
        <v>23</v>
      </c>
      <c r="G21" s="10"/>
      <c r="H21" s="10"/>
      <c r="I21" s="10"/>
      <c r="J21" s="10"/>
      <c r="K21" s="10">
        <f t="shared" si="3"/>
        <v>0</v>
      </c>
      <c r="L21" s="9">
        <f t="shared" si="1"/>
        <v>23</v>
      </c>
    </row>
    <row r="22" spans="1:12" ht="21.75" customHeight="1">
      <c r="A22" s="6" t="s">
        <v>25</v>
      </c>
      <c r="B22" s="2"/>
      <c r="C22" s="2"/>
      <c r="D22" s="2"/>
      <c r="E22" s="2"/>
      <c r="F22" s="2">
        <f t="shared" si="2"/>
        <v>0</v>
      </c>
      <c r="G22" s="10"/>
      <c r="H22" s="10">
        <v>10</v>
      </c>
      <c r="I22" s="10"/>
      <c r="J22" s="10"/>
      <c r="K22" s="10">
        <f t="shared" si="3"/>
        <v>10</v>
      </c>
      <c r="L22" s="9">
        <f t="shared" si="1"/>
        <v>10</v>
      </c>
    </row>
    <row r="23" spans="1:12" ht="21.75" customHeight="1">
      <c r="A23" s="6" t="s">
        <v>26</v>
      </c>
      <c r="B23" s="2"/>
      <c r="C23" s="2"/>
      <c r="D23" s="2"/>
      <c r="E23" s="2"/>
      <c r="F23" s="2">
        <f t="shared" si="2"/>
        <v>0</v>
      </c>
      <c r="G23" s="10"/>
      <c r="H23" s="10"/>
      <c r="I23" s="10">
        <v>16</v>
      </c>
      <c r="J23" s="10"/>
      <c r="K23" s="10">
        <f t="shared" si="3"/>
        <v>16</v>
      </c>
      <c r="L23" s="9">
        <f t="shared" si="1"/>
        <v>16</v>
      </c>
    </row>
    <row r="24" spans="1:12" ht="21.75" customHeight="1">
      <c r="A24" s="6" t="s">
        <v>27</v>
      </c>
      <c r="B24" s="2"/>
      <c r="C24" s="2">
        <v>14</v>
      </c>
      <c r="D24" s="2"/>
      <c r="E24" s="2"/>
      <c r="F24" s="2">
        <f t="shared" si="2"/>
        <v>14</v>
      </c>
      <c r="G24" s="10"/>
      <c r="H24" s="10">
        <v>1</v>
      </c>
      <c r="I24" s="10"/>
      <c r="J24" s="10"/>
      <c r="K24" s="10">
        <f t="shared" si="3"/>
        <v>1</v>
      </c>
      <c r="L24" s="9">
        <f t="shared" si="1"/>
        <v>15</v>
      </c>
    </row>
    <row r="25" spans="1:12" ht="21.75" customHeight="1">
      <c r="A25" s="6" t="s">
        <v>28</v>
      </c>
      <c r="B25" s="2"/>
      <c r="C25" s="2"/>
      <c r="D25" s="2"/>
      <c r="E25" s="2">
        <v>19</v>
      </c>
      <c r="F25" s="2">
        <f t="shared" si="2"/>
        <v>19</v>
      </c>
      <c r="G25" s="10"/>
      <c r="H25" s="10"/>
      <c r="I25" s="10"/>
      <c r="J25" s="10">
        <v>2</v>
      </c>
      <c r="K25" s="10">
        <f t="shared" si="3"/>
        <v>2</v>
      </c>
      <c r="L25" s="9">
        <f t="shared" si="1"/>
        <v>21</v>
      </c>
    </row>
    <row r="26" spans="1:12" ht="21.75" customHeight="1">
      <c r="A26" s="6" t="s">
        <v>88</v>
      </c>
      <c r="B26" s="2"/>
      <c r="C26" s="2">
        <v>33</v>
      </c>
      <c r="D26" s="2"/>
      <c r="E26" s="2"/>
      <c r="F26" s="2">
        <f t="shared" si="2"/>
        <v>33</v>
      </c>
      <c r="G26" s="10"/>
      <c r="H26" s="10">
        <v>43</v>
      </c>
      <c r="I26" s="10"/>
      <c r="J26" s="10"/>
      <c r="K26" s="10">
        <f t="shared" si="3"/>
        <v>43</v>
      </c>
      <c r="L26" s="9">
        <f t="shared" si="1"/>
        <v>76</v>
      </c>
    </row>
    <row r="27" spans="1:12" ht="21.75" customHeight="1">
      <c r="A27" s="5" t="s">
        <v>2</v>
      </c>
      <c r="B27" s="7">
        <f aca="true" t="shared" si="4" ref="B27:J27">SUM(B13:B26)</f>
        <v>30</v>
      </c>
      <c r="C27" s="7">
        <f t="shared" si="4"/>
        <v>111</v>
      </c>
      <c r="D27" s="7">
        <f t="shared" si="4"/>
        <v>0</v>
      </c>
      <c r="E27" s="7">
        <f t="shared" si="4"/>
        <v>60</v>
      </c>
      <c r="F27" s="2">
        <f t="shared" si="2"/>
        <v>201</v>
      </c>
      <c r="G27" s="7">
        <f t="shared" si="4"/>
        <v>25</v>
      </c>
      <c r="H27" s="7">
        <f t="shared" si="4"/>
        <v>64</v>
      </c>
      <c r="I27" s="7">
        <f t="shared" si="4"/>
        <v>16</v>
      </c>
      <c r="J27" s="7">
        <f t="shared" si="4"/>
        <v>16</v>
      </c>
      <c r="K27" s="10">
        <f t="shared" si="3"/>
        <v>121</v>
      </c>
      <c r="L27" s="9">
        <f t="shared" si="1"/>
        <v>322</v>
      </c>
    </row>
  </sheetData>
  <sheetProtection/>
  <mergeCells count="19">
    <mergeCell ref="H1:L1"/>
    <mergeCell ref="A2:L2"/>
    <mergeCell ref="A3:A5"/>
    <mergeCell ref="G3:K3"/>
    <mergeCell ref="L3:L5"/>
    <mergeCell ref="F4:F5"/>
    <mergeCell ref="B4:E4"/>
    <mergeCell ref="G4:J4"/>
    <mergeCell ref="K4:K5"/>
    <mergeCell ref="B3:F3"/>
    <mergeCell ref="B10:F10"/>
    <mergeCell ref="G10:K10"/>
    <mergeCell ref="F11:F12"/>
    <mergeCell ref="K11:K12"/>
    <mergeCell ref="A9:L9"/>
    <mergeCell ref="A10:A12"/>
    <mergeCell ref="L10:L12"/>
    <mergeCell ref="B11:E11"/>
    <mergeCell ref="G11:J11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0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37.8515625" style="3" customWidth="1"/>
    <col min="2" max="12" width="9.140625" style="3" customWidth="1"/>
    <col min="13" max="16384" width="9.140625" style="3" customWidth="1"/>
  </cols>
  <sheetData>
    <row r="1" spans="8:12" ht="12.75">
      <c r="H1" s="73" t="s">
        <v>31</v>
      </c>
      <c r="I1" s="73"/>
      <c r="J1" s="73"/>
      <c r="K1" s="73"/>
      <c r="L1" s="73"/>
    </row>
    <row r="2" spans="1:12" ht="26.25" customHeight="1">
      <c r="A2" s="66" t="s">
        <v>110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9.25" customHeight="1">
      <c r="A3" s="74" t="s">
        <v>1</v>
      </c>
      <c r="B3" s="65" t="s">
        <v>58</v>
      </c>
      <c r="C3" s="65"/>
      <c r="D3" s="65"/>
      <c r="E3" s="65"/>
      <c r="F3" s="65"/>
      <c r="G3" s="78" t="s">
        <v>47</v>
      </c>
      <c r="H3" s="79"/>
      <c r="I3" s="79"/>
      <c r="J3" s="79"/>
      <c r="K3" s="80"/>
      <c r="L3" s="77" t="s">
        <v>9</v>
      </c>
    </row>
    <row r="4" spans="1:12" ht="12.75" customHeight="1">
      <c r="A4" s="75"/>
      <c r="B4" s="72" t="s">
        <v>7</v>
      </c>
      <c r="C4" s="72"/>
      <c r="D4" s="72"/>
      <c r="E4" s="72"/>
      <c r="F4" s="81" t="s">
        <v>0</v>
      </c>
      <c r="G4" s="72" t="s">
        <v>7</v>
      </c>
      <c r="H4" s="72"/>
      <c r="I4" s="72"/>
      <c r="J4" s="72"/>
      <c r="K4" s="81" t="s">
        <v>0</v>
      </c>
      <c r="L4" s="77"/>
    </row>
    <row r="5" spans="1:12" ht="12.75">
      <c r="A5" s="76"/>
      <c r="B5" s="37" t="s">
        <v>3</v>
      </c>
      <c r="C5" s="37" t="s">
        <v>4</v>
      </c>
      <c r="D5" s="37" t="s">
        <v>5</v>
      </c>
      <c r="E5" s="37" t="s">
        <v>6</v>
      </c>
      <c r="F5" s="82"/>
      <c r="G5" s="37" t="s">
        <v>3</v>
      </c>
      <c r="H5" s="37" t="s">
        <v>4</v>
      </c>
      <c r="I5" s="37" t="s">
        <v>5</v>
      </c>
      <c r="J5" s="37" t="s">
        <v>6</v>
      </c>
      <c r="K5" s="82"/>
      <c r="L5" s="77"/>
    </row>
    <row r="6" spans="1:12" ht="22.5" customHeight="1">
      <c r="A6" s="6" t="s">
        <v>15</v>
      </c>
      <c r="B6" s="2">
        <v>921</v>
      </c>
      <c r="C6" s="2">
        <v>1044</v>
      </c>
      <c r="D6" s="2">
        <v>1019</v>
      </c>
      <c r="E6" s="2">
        <v>858</v>
      </c>
      <c r="F6" s="2">
        <f>B6+C6+D6+E6</f>
        <v>3842</v>
      </c>
      <c r="G6" s="10">
        <v>1379</v>
      </c>
      <c r="H6" s="10">
        <v>1567</v>
      </c>
      <c r="I6" s="10">
        <v>1531</v>
      </c>
      <c r="J6" s="10">
        <v>1288</v>
      </c>
      <c r="K6" s="10">
        <f>G6+H6+I6+J6</f>
        <v>5765</v>
      </c>
      <c r="L6" s="9">
        <f>F6+K6</f>
        <v>9607</v>
      </c>
    </row>
    <row r="7" spans="1:12" ht="22.5" customHeight="1">
      <c r="A7" s="6" t="s">
        <v>16</v>
      </c>
      <c r="B7" s="2">
        <v>17</v>
      </c>
      <c r="C7" s="2">
        <v>21</v>
      </c>
      <c r="D7" s="2">
        <v>10</v>
      </c>
      <c r="E7" s="2">
        <v>5</v>
      </c>
      <c r="F7" s="2">
        <f aca="true" t="shared" si="0" ref="F7:F20">B7+C7+D7+E7</f>
        <v>53</v>
      </c>
      <c r="G7" s="10">
        <v>239</v>
      </c>
      <c r="H7" s="10">
        <v>253</v>
      </c>
      <c r="I7" s="10">
        <v>264</v>
      </c>
      <c r="J7" s="10">
        <v>174</v>
      </c>
      <c r="K7" s="10">
        <f aca="true" t="shared" si="1" ref="K7:K20">G7+H7+I7+J7</f>
        <v>930</v>
      </c>
      <c r="L7" s="9">
        <f aca="true" t="shared" si="2" ref="L7:L20">F7+K7</f>
        <v>983</v>
      </c>
    </row>
    <row r="8" spans="1:12" ht="22.5" customHeight="1">
      <c r="A8" s="6" t="s">
        <v>17</v>
      </c>
      <c r="B8" s="2">
        <v>330</v>
      </c>
      <c r="C8" s="2">
        <v>410</v>
      </c>
      <c r="D8" s="2">
        <v>390</v>
      </c>
      <c r="E8" s="2">
        <v>236</v>
      </c>
      <c r="F8" s="2">
        <f t="shared" si="0"/>
        <v>1366</v>
      </c>
      <c r="G8" s="10">
        <v>10</v>
      </c>
      <c r="H8" s="10">
        <v>10</v>
      </c>
      <c r="I8" s="10">
        <v>10</v>
      </c>
      <c r="J8" s="10">
        <v>10</v>
      </c>
      <c r="K8" s="10">
        <f t="shared" si="1"/>
        <v>40</v>
      </c>
      <c r="L8" s="9">
        <f t="shared" si="2"/>
        <v>1406</v>
      </c>
    </row>
    <row r="9" spans="1:12" ht="22.5" customHeight="1">
      <c r="A9" s="6" t="s">
        <v>18</v>
      </c>
      <c r="B9" s="2">
        <v>22</v>
      </c>
      <c r="C9" s="2">
        <v>23</v>
      </c>
      <c r="D9" s="2">
        <v>23</v>
      </c>
      <c r="E9" s="2">
        <v>23</v>
      </c>
      <c r="F9" s="2">
        <f t="shared" si="0"/>
        <v>91</v>
      </c>
      <c r="G9" s="10">
        <v>205</v>
      </c>
      <c r="H9" s="10">
        <v>205</v>
      </c>
      <c r="I9" s="10">
        <v>205</v>
      </c>
      <c r="J9" s="10">
        <v>205</v>
      </c>
      <c r="K9" s="10">
        <f t="shared" si="1"/>
        <v>820</v>
      </c>
      <c r="L9" s="9">
        <f t="shared" si="2"/>
        <v>911</v>
      </c>
    </row>
    <row r="10" spans="1:12" ht="22.5" customHeight="1">
      <c r="A10" s="6" t="s">
        <v>19</v>
      </c>
      <c r="B10" s="2">
        <v>1</v>
      </c>
      <c r="C10" s="2">
        <v>2</v>
      </c>
      <c r="D10" s="2">
        <v>2</v>
      </c>
      <c r="E10" s="2">
        <v>1</v>
      </c>
      <c r="F10" s="2">
        <f t="shared" si="0"/>
        <v>6</v>
      </c>
      <c r="G10" s="10">
        <v>167</v>
      </c>
      <c r="H10" s="10">
        <v>252</v>
      </c>
      <c r="I10" s="10">
        <v>254</v>
      </c>
      <c r="J10" s="10">
        <v>164</v>
      </c>
      <c r="K10" s="10">
        <f t="shared" si="1"/>
        <v>837</v>
      </c>
      <c r="L10" s="9">
        <f t="shared" si="2"/>
        <v>843</v>
      </c>
    </row>
    <row r="11" spans="1:12" ht="22.5" customHeight="1">
      <c r="A11" s="6" t="s">
        <v>20</v>
      </c>
      <c r="B11" s="2">
        <v>4</v>
      </c>
      <c r="C11" s="2">
        <v>4</v>
      </c>
      <c r="D11" s="2">
        <v>4</v>
      </c>
      <c r="E11" s="2">
        <v>4</v>
      </c>
      <c r="F11" s="2">
        <f t="shared" si="0"/>
        <v>16</v>
      </c>
      <c r="G11" s="10">
        <v>326</v>
      </c>
      <c r="H11" s="10">
        <v>316</v>
      </c>
      <c r="I11" s="10">
        <v>296</v>
      </c>
      <c r="J11" s="10">
        <v>220</v>
      </c>
      <c r="K11" s="10">
        <f t="shared" si="1"/>
        <v>1158</v>
      </c>
      <c r="L11" s="9">
        <f t="shared" si="2"/>
        <v>1174</v>
      </c>
    </row>
    <row r="12" spans="1:12" ht="22.5" customHeight="1">
      <c r="A12" s="6" t="s">
        <v>21</v>
      </c>
      <c r="B12" s="2">
        <v>286</v>
      </c>
      <c r="C12" s="2">
        <v>398</v>
      </c>
      <c r="D12" s="2">
        <v>429</v>
      </c>
      <c r="E12" s="2">
        <v>260</v>
      </c>
      <c r="F12" s="2">
        <f t="shared" si="0"/>
        <v>1373</v>
      </c>
      <c r="G12" s="10">
        <v>126</v>
      </c>
      <c r="H12" s="10">
        <v>80</v>
      </c>
      <c r="I12" s="10">
        <v>99</v>
      </c>
      <c r="J12" s="10">
        <v>55</v>
      </c>
      <c r="K12" s="10">
        <f t="shared" si="1"/>
        <v>360</v>
      </c>
      <c r="L12" s="9">
        <f t="shared" si="2"/>
        <v>1733</v>
      </c>
    </row>
    <row r="13" spans="1:12" ht="22.5" customHeight="1">
      <c r="A13" s="6" t="s">
        <v>22</v>
      </c>
      <c r="B13" s="2">
        <v>180</v>
      </c>
      <c r="C13" s="2">
        <v>180</v>
      </c>
      <c r="D13" s="2">
        <v>180</v>
      </c>
      <c r="E13" s="2">
        <v>179</v>
      </c>
      <c r="F13" s="2">
        <f t="shared" si="0"/>
        <v>719</v>
      </c>
      <c r="G13" s="10">
        <v>45</v>
      </c>
      <c r="H13" s="10">
        <v>45</v>
      </c>
      <c r="I13" s="10">
        <v>45</v>
      </c>
      <c r="J13" s="10">
        <v>45</v>
      </c>
      <c r="K13" s="10">
        <f t="shared" si="1"/>
        <v>180</v>
      </c>
      <c r="L13" s="9">
        <f t="shared" si="2"/>
        <v>899</v>
      </c>
    </row>
    <row r="14" spans="1:12" ht="22.5" customHeight="1">
      <c r="A14" s="6" t="s">
        <v>23</v>
      </c>
      <c r="B14" s="1">
        <v>260</v>
      </c>
      <c r="C14" s="1">
        <v>340</v>
      </c>
      <c r="D14" s="1">
        <v>340</v>
      </c>
      <c r="E14" s="1">
        <v>436</v>
      </c>
      <c r="F14" s="2">
        <f t="shared" si="0"/>
        <v>1376</v>
      </c>
      <c r="G14" s="10">
        <v>3</v>
      </c>
      <c r="H14" s="10">
        <v>2</v>
      </c>
      <c r="I14" s="10">
        <v>2</v>
      </c>
      <c r="J14" s="10">
        <v>2</v>
      </c>
      <c r="K14" s="10">
        <f t="shared" si="1"/>
        <v>9</v>
      </c>
      <c r="L14" s="9">
        <f t="shared" si="2"/>
        <v>1385</v>
      </c>
    </row>
    <row r="15" spans="1:12" ht="22.5" customHeight="1">
      <c r="A15" s="6" t="s">
        <v>24</v>
      </c>
      <c r="B15" s="2">
        <v>134</v>
      </c>
      <c r="C15" s="2">
        <v>491</v>
      </c>
      <c r="D15" s="2">
        <v>491</v>
      </c>
      <c r="E15" s="2">
        <v>491</v>
      </c>
      <c r="F15" s="2">
        <f t="shared" si="0"/>
        <v>1607</v>
      </c>
      <c r="G15" s="10">
        <v>4</v>
      </c>
      <c r="H15" s="10">
        <v>15</v>
      </c>
      <c r="I15" s="10">
        <v>15</v>
      </c>
      <c r="J15" s="10">
        <v>15</v>
      </c>
      <c r="K15" s="10">
        <f t="shared" si="1"/>
        <v>49</v>
      </c>
      <c r="L15" s="9">
        <f t="shared" si="2"/>
        <v>1656</v>
      </c>
    </row>
    <row r="16" spans="1:12" ht="22.5" customHeight="1">
      <c r="A16" s="6" t="s">
        <v>25</v>
      </c>
      <c r="B16" s="2"/>
      <c r="C16" s="2">
        <v>1</v>
      </c>
      <c r="D16" s="2">
        <v>1</v>
      </c>
      <c r="E16" s="2"/>
      <c r="F16" s="2">
        <f t="shared" si="0"/>
        <v>2</v>
      </c>
      <c r="G16" s="10">
        <v>224</v>
      </c>
      <c r="H16" s="10">
        <v>225</v>
      </c>
      <c r="I16" s="10">
        <v>225</v>
      </c>
      <c r="J16" s="10">
        <v>224</v>
      </c>
      <c r="K16" s="10">
        <f t="shared" si="1"/>
        <v>898</v>
      </c>
      <c r="L16" s="9">
        <f t="shared" si="2"/>
        <v>900</v>
      </c>
    </row>
    <row r="17" spans="1:12" ht="22.5" customHeight="1">
      <c r="A17" s="6" t="s">
        <v>26</v>
      </c>
      <c r="B17" s="2">
        <v>1</v>
      </c>
      <c r="C17" s="2">
        <v>2</v>
      </c>
      <c r="D17" s="2">
        <v>3</v>
      </c>
      <c r="E17" s="2">
        <v>3</v>
      </c>
      <c r="F17" s="2">
        <f t="shared" si="0"/>
        <v>9</v>
      </c>
      <c r="G17" s="10">
        <v>187</v>
      </c>
      <c r="H17" s="10">
        <v>187</v>
      </c>
      <c r="I17" s="10">
        <v>188</v>
      </c>
      <c r="J17" s="10">
        <v>189</v>
      </c>
      <c r="K17" s="10">
        <f t="shared" si="1"/>
        <v>751</v>
      </c>
      <c r="L17" s="9">
        <f t="shared" si="2"/>
        <v>760</v>
      </c>
    </row>
    <row r="18" spans="1:12" ht="22.5" customHeight="1">
      <c r="A18" s="6" t="s">
        <v>27</v>
      </c>
      <c r="B18" s="2">
        <v>235</v>
      </c>
      <c r="C18" s="2">
        <v>235</v>
      </c>
      <c r="D18" s="2">
        <v>235</v>
      </c>
      <c r="E18" s="2">
        <v>235</v>
      </c>
      <c r="F18" s="2">
        <f t="shared" si="0"/>
        <v>940</v>
      </c>
      <c r="G18" s="10">
        <v>28</v>
      </c>
      <c r="H18" s="10">
        <v>29</v>
      </c>
      <c r="I18" s="10">
        <v>29</v>
      </c>
      <c r="J18" s="10">
        <v>28</v>
      </c>
      <c r="K18" s="10">
        <f t="shared" si="1"/>
        <v>114</v>
      </c>
      <c r="L18" s="9">
        <f t="shared" si="2"/>
        <v>1054</v>
      </c>
    </row>
    <row r="19" spans="1:12" ht="22.5" customHeight="1">
      <c r="A19" s="6" t="s">
        <v>28</v>
      </c>
      <c r="B19" s="2">
        <v>245</v>
      </c>
      <c r="C19" s="2">
        <v>301</v>
      </c>
      <c r="D19" s="2">
        <v>390</v>
      </c>
      <c r="E19" s="2">
        <v>243</v>
      </c>
      <c r="F19" s="2">
        <f t="shared" si="0"/>
        <v>1179</v>
      </c>
      <c r="G19" s="10">
        <v>15</v>
      </c>
      <c r="H19" s="10">
        <v>19</v>
      </c>
      <c r="I19" s="10">
        <v>24</v>
      </c>
      <c r="J19" s="10">
        <v>15</v>
      </c>
      <c r="K19" s="10">
        <f t="shared" si="1"/>
        <v>73</v>
      </c>
      <c r="L19" s="9">
        <f t="shared" si="2"/>
        <v>1252</v>
      </c>
    </row>
    <row r="20" spans="1:12" ht="22.5" customHeight="1">
      <c r="A20" s="5" t="s">
        <v>2</v>
      </c>
      <c r="B20" s="7">
        <f aca="true" t="shared" si="3" ref="B20:J20">SUM(B6:B19)</f>
        <v>2636</v>
      </c>
      <c r="C20" s="7">
        <f t="shared" si="3"/>
        <v>3452</v>
      </c>
      <c r="D20" s="7">
        <f t="shared" si="3"/>
        <v>3517</v>
      </c>
      <c r="E20" s="7">
        <f t="shared" si="3"/>
        <v>2974</v>
      </c>
      <c r="F20" s="7">
        <f t="shared" si="0"/>
        <v>12579</v>
      </c>
      <c r="G20" s="7">
        <f t="shared" si="3"/>
        <v>2958</v>
      </c>
      <c r="H20" s="7">
        <f t="shared" si="3"/>
        <v>3205</v>
      </c>
      <c r="I20" s="7">
        <f t="shared" si="3"/>
        <v>3187</v>
      </c>
      <c r="J20" s="7">
        <f t="shared" si="3"/>
        <v>2634</v>
      </c>
      <c r="K20" s="38">
        <f t="shared" si="1"/>
        <v>11984</v>
      </c>
      <c r="L20" s="9">
        <f t="shared" si="2"/>
        <v>24563</v>
      </c>
    </row>
  </sheetData>
  <sheetProtection/>
  <mergeCells count="10">
    <mergeCell ref="F4:F5"/>
    <mergeCell ref="K4:K5"/>
    <mergeCell ref="B3:F3"/>
    <mergeCell ref="G3:K3"/>
    <mergeCell ref="H1:L1"/>
    <mergeCell ref="A2:L2"/>
    <mergeCell ref="A3:A5"/>
    <mergeCell ref="L3:L5"/>
    <mergeCell ref="B4:E4"/>
    <mergeCell ref="G4:J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1"/>
  <sheetViews>
    <sheetView zoomScalePageLayoutView="0" workbookViewId="0" topLeftCell="A4">
      <selection activeCell="A36" sqref="A36:IV36"/>
    </sheetView>
  </sheetViews>
  <sheetFormatPr defaultColWidth="9.140625" defaultRowHeight="15"/>
  <cols>
    <col min="1" max="1" width="37.8515625" style="3" customWidth="1"/>
    <col min="2" max="12" width="9.140625" style="3" customWidth="1"/>
    <col min="13" max="16384" width="9.140625" style="3" customWidth="1"/>
  </cols>
  <sheetData>
    <row r="1" spans="9:12" ht="12.75">
      <c r="I1" s="67" t="s">
        <v>32</v>
      </c>
      <c r="J1" s="67"/>
      <c r="K1" s="67"/>
      <c r="L1" s="67"/>
    </row>
    <row r="2" spans="1:12" ht="20.25" customHeight="1">
      <c r="A2" s="83" t="s">
        <v>99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2.75">
      <c r="A3" s="66" t="s">
        <v>111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2.75" customHeight="1">
      <c r="A4" s="74" t="s">
        <v>1</v>
      </c>
      <c r="B4" s="65" t="s">
        <v>58</v>
      </c>
      <c r="C4" s="65"/>
      <c r="D4" s="65"/>
      <c r="E4" s="65"/>
      <c r="F4" s="65"/>
      <c r="G4" s="78" t="s">
        <v>47</v>
      </c>
      <c r="H4" s="79"/>
      <c r="I4" s="79"/>
      <c r="J4" s="79"/>
      <c r="K4" s="80"/>
      <c r="L4" s="77" t="s">
        <v>9</v>
      </c>
    </row>
    <row r="5" spans="1:12" ht="12.75" customHeight="1">
      <c r="A5" s="75"/>
      <c r="B5" s="72" t="s">
        <v>7</v>
      </c>
      <c r="C5" s="72"/>
      <c r="D5" s="72"/>
      <c r="E5" s="72"/>
      <c r="F5" s="81" t="s">
        <v>0</v>
      </c>
      <c r="G5" s="72" t="s">
        <v>7</v>
      </c>
      <c r="H5" s="72"/>
      <c r="I5" s="72"/>
      <c r="J5" s="72"/>
      <c r="K5" s="81" t="s">
        <v>0</v>
      </c>
      <c r="L5" s="77"/>
    </row>
    <row r="6" spans="1:12" ht="12.75">
      <c r="A6" s="76"/>
      <c r="B6" s="37" t="s">
        <v>3</v>
      </c>
      <c r="C6" s="37" t="s">
        <v>4</v>
      </c>
      <c r="D6" s="37" t="s">
        <v>5</v>
      </c>
      <c r="E6" s="37" t="s">
        <v>6</v>
      </c>
      <c r="F6" s="82"/>
      <c r="G6" s="37" t="s">
        <v>3</v>
      </c>
      <c r="H6" s="37" t="s">
        <v>4</v>
      </c>
      <c r="I6" s="37" t="s">
        <v>5</v>
      </c>
      <c r="J6" s="37" t="s">
        <v>6</v>
      </c>
      <c r="K6" s="82"/>
      <c r="L6" s="77"/>
    </row>
    <row r="7" spans="1:12" ht="13.5">
      <c r="A7" s="6" t="s">
        <v>16</v>
      </c>
      <c r="B7" s="2">
        <v>10</v>
      </c>
      <c r="C7" s="2">
        <v>10</v>
      </c>
      <c r="D7" s="2">
        <v>10</v>
      </c>
      <c r="E7" s="2">
        <v>10</v>
      </c>
      <c r="F7" s="2">
        <f>SUM(B7:E7)</f>
        <v>40</v>
      </c>
      <c r="G7" s="10">
        <v>510</v>
      </c>
      <c r="H7" s="10">
        <v>510</v>
      </c>
      <c r="I7" s="10">
        <v>510</v>
      </c>
      <c r="J7" s="10">
        <v>310</v>
      </c>
      <c r="K7" s="10">
        <f>SUM(G7:J7)</f>
        <v>1840</v>
      </c>
      <c r="L7" s="9">
        <f>F7+K7</f>
        <v>1880</v>
      </c>
    </row>
    <row r="8" spans="1:12" ht="13.5">
      <c r="A8" s="6" t="s">
        <v>17</v>
      </c>
      <c r="B8" s="2">
        <v>430</v>
      </c>
      <c r="C8" s="2">
        <v>530</v>
      </c>
      <c r="D8" s="2">
        <v>520</v>
      </c>
      <c r="E8" s="2">
        <v>630</v>
      </c>
      <c r="F8" s="2">
        <f aca="true" t="shared" si="0" ref="F8:F21">SUM(B8:E8)</f>
        <v>2110</v>
      </c>
      <c r="G8" s="10">
        <v>19</v>
      </c>
      <c r="H8" s="10">
        <v>21</v>
      </c>
      <c r="I8" s="10">
        <v>14</v>
      </c>
      <c r="J8" s="10">
        <v>12</v>
      </c>
      <c r="K8" s="10">
        <f aca="true" t="shared" si="1" ref="K8:K21">SUM(G8:J8)</f>
        <v>66</v>
      </c>
      <c r="L8" s="9">
        <f aca="true" t="shared" si="2" ref="L8:L21">F8+K8</f>
        <v>2176</v>
      </c>
    </row>
    <row r="9" spans="1:12" ht="13.5">
      <c r="A9" s="6" t="s">
        <v>18</v>
      </c>
      <c r="B9" s="2">
        <v>19</v>
      </c>
      <c r="C9" s="2">
        <v>19</v>
      </c>
      <c r="D9" s="2">
        <v>19</v>
      </c>
      <c r="E9" s="2">
        <v>18</v>
      </c>
      <c r="F9" s="2">
        <f t="shared" si="0"/>
        <v>75</v>
      </c>
      <c r="G9" s="10">
        <v>302</v>
      </c>
      <c r="H9" s="10">
        <v>385</v>
      </c>
      <c r="I9" s="10">
        <v>386</v>
      </c>
      <c r="J9" s="10">
        <v>302</v>
      </c>
      <c r="K9" s="10">
        <f t="shared" si="1"/>
        <v>1375</v>
      </c>
      <c r="L9" s="9">
        <f t="shared" si="2"/>
        <v>1450</v>
      </c>
    </row>
    <row r="10" spans="1:12" ht="13.5">
      <c r="A10" s="6" t="s">
        <v>19</v>
      </c>
      <c r="B10" s="2">
        <v>3</v>
      </c>
      <c r="C10" s="2">
        <v>5</v>
      </c>
      <c r="D10" s="2">
        <v>5</v>
      </c>
      <c r="E10" s="2">
        <v>3</v>
      </c>
      <c r="F10" s="2">
        <f t="shared" si="0"/>
        <v>16</v>
      </c>
      <c r="G10" s="10">
        <v>373</v>
      </c>
      <c r="H10" s="10">
        <v>561</v>
      </c>
      <c r="I10" s="10">
        <v>562</v>
      </c>
      <c r="J10" s="10">
        <v>373</v>
      </c>
      <c r="K10" s="10">
        <f t="shared" si="1"/>
        <v>1869</v>
      </c>
      <c r="L10" s="9">
        <f t="shared" si="2"/>
        <v>1885</v>
      </c>
    </row>
    <row r="11" spans="1:12" ht="13.5">
      <c r="A11" s="6" t="s">
        <v>20</v>
      </c>
      <c r="B11" s="2">
        <v>2</v>
      </c>
      <c r="C11" s="2">
        <v>5</v>
      </c>
      <c r="D11" s="2">
        <v>2</v>
      </c>
      <c r="E11" s="2">
        <v>5</v>
      </c>
      <c r="F11" s="2">
        <f t="shared" si="0"/>
        <v>14</v>
      </c>
      <c r="G11" s="10">
        <v>455</v>
      </c>
      <c r="H11" s="10">
        <v>451</v>
      </c>
      <c r="I11" s="10">
        <v>455</v>
      </c>
      <c r="J11" s="10">
        <v>451</v>
      </c>
      <c r="K11" s="10">
        <f t="shared" si="1"/>
        <v>1812</v>
      </c>
      <c r="L11" s="9">
        <f t="shared" si="2"/>
        <v>1826</v>
      </c>
    </row>
    <row r="12" spans="1:12" ht="13.5">
      <c r="A12" s="6" t="s">
        <v>21</v>
      </c>
      <c r="B12" s="2">
        <v>474</v>
      </c>
      <c r="C12" s="2">
        <v>521</v>
      </c>
      <c r="D12" s="2">
        <v>479</v>
      </c>
      <c r="E12" s="2">
        <v>470</v>
      </c>
      <c r="F12" s="2">
        <f t="shared" si="0"/>
        <v>1944</v>
      </c>
      <c r="G12" s="10">
        <v>89</v>
      </c>
      <c r="H12" s="10">
        <v>99</v>
      </c>
      <c r="I12" s="10">
        <v>89</v>
      </c>
      <c r="J12" s="10">
        <v>89</v>
      </c>
      <c r="K12" s="10">
        <f t="shared" si="1"/>
        <v>366</v>
      </c>
      <c r="L12" s="9">
        <f t="shared" si="2"/>
        <v>2310</v>
      </c>
    </row>
    <row r="13" spans="1:12" ht="13.5">
      <c r="A13" s="6" t="s">
        <v>22</v>
      </c>
      <c r="B13" s="2">
        <v>360</v>
      </c>
      <c r="C13" s="2">
        <v>361</v>
      </c>
      <c r="D13" s="2">
        <v>360</v>
      </c>
      <c r="E13" s="2">
        <v>361</v>
      </c>
      <c r="F13" s="2">
        <f t="shared" si="0"/>
        <v>1442</v>
      </c>
      <c r="G13" s="10">
        <v>80</v>
      </c>
      <c r="H13" s="10">
        <v>80</v>
      </c>
      <c r="I13" s="10">
        <v>80</v>
      </c>
      <c r="J13" s="10">
        <v>80</v>
      </c>
      <c r="K13" s="10">
        <f t="shared" si="1"/>
        <v>320</v>
      </c>
      <c r="L13" s="9">
        <f t="shared" si="2"/>
        <v>1762</v>
      </c>
    </row>
    <row r="14" spans="1:12" ht="13.5">
      <c r="A14" s="6" t="s">
        <v>23</v>
      </c>
      <c r="B14" s="1">
        <v>490</v>
      </c>
      <c r="C14" s="1">
        <v>529</v>
      </c>
      <c r="D14" s="1">
        <v>534</v>
      </c>
      <c r="E14" s="1">
        <v>647</v>
      </c>
      <c r="F14" s="2">
        <f t="shared" si="0"/>
        <v>2200</v>
      </c>
      <c r="G14" s="10"/>
      <c r="H14" s="10"/>
      <c r="I14" s="10"/>
      <c r="J14" s="10"/>
      <c r="K14" s="10">
        <f t="shared" si="1"/>
        <v>0</v>
      </c>
      <c r="L14" s="9">
        <f t="shared" si="2"/>
        <v>2200</v>
      </c>
    </row>
    <row r="15" spans="1:12" ht="13.5">
      <c r="A15" s="6" t="s">
        <v>24</v>
      </c>
      <c r="B15" s="2">
        <v>148</v>
      </c>
      <c r="C15" s="2">
        <v>570</v>
      </c>
      <c r="D15" s="2">
        <v>536</v>
      </c>
      <c r="E15" s="2">
        <v>395</v>
      </c>
      <c r="F15" s="2">
        <f t="shared" si="0"/>
        <v>1649</v>
      </c>
      <c r="G15" s="10">
        <v>3</v>
      </c>
      <c r="H15" s="10">
        <v>20</v>
      </c>
      <c r="I15" s="10">
        <v>20</v>
      </c>
      <c r="J15" s="10">
        <v>8</v>
      </c>
      <c r="K15" s="10">
        <f t="shared" si="1"/>
        <v>51</v>
      </c>
      <c r="L15" s="9">
        <f t="shared" si="2"/>
        <v>1700</v>
      </c>
    </row>
    <row r="16" spans="1:12" ht="13.5">
      <c r="A16" s="6" t="s">
        <v>25</v>
      </c>
      <c r="B16" s="2"/>
      <c r="C16" s="2">
        <v>1</v>
      </c>
      <c r="D16" s="2"/>
      <c r="E16" s="2"/>
      <c r="F16" s="2">
        <f t="shared" si="0"/>
        <v>1</v>
      </c>
      <c r="G16" s="10">
        <v>474</v>
      </c>
      <c r="H16" s="10">
        <v>475</v>
      </c>
      <c r="I16" s="10">
        <v>475</v>
      </c>
      <c r="J16" s="10">
        <v>475</v>
      </c>
      <c r="K16" s="10">
        <f t="shared" si="1"/>
        <v>1899</v>
      </c>
      <c r="L16" s="9">
        <f t="shared" si="2"/>
        <v>1900</v>
      </c>
    </row>
    <row r="17" spans="1:12" ht="13.5">
      <c r="A17" s="6" t="s">
        <v>26</v>
      </c>
      <c r="B17" s="2">
        <v>25</v>
      </c>
      <c r="C17" s="2">
        <v>25</v>
      </c>
      <c r="D17" s="2">
        <v>25</v>
      </c>
      <c r="E17" s="2">
        <v>25</v>
      </c>
      <c r="F17" s="2">
        <f t="shared" si="0"/>
        <v>100</v>
      </c>
      <c r="G17" s="10">
        <v>425</v>
      </c>
      <c r="H17" s="10">
        <v>425</v>
      </c>
      <c r="I17" s="10">
        <v>425</v>
      </c>
      <c r="J17" s="10">
        <v>425</v>
      </c>
      <c r="K17" s="10">
        <f t="shared" si="1"/>
        <v>1700</v>
      </c>
      <c r="L17" s="9">
        <f t="shared" si="2"/>
        <v>1800</v>
      </c>
    </row>
    <row r="18" spans="1:12" ht="13.5">
      <c r="A18" s="6" t="s">
        <v>27</v>
      </c>
      <c r="B18" s="2">
        <v>615</v>
      </c>
      <c r="C18" s="2">
        <v>615</v>
      </c>
      <c r="D18" s="2">
        <v>615</v>
      </c>
      <c r="E18" s="2">
        <v>615</v>
      </c>
      <c r="F18" s="2">
        <f t="shared" si="0"/>
        <v>2460</v>
      </c>
      <c r="G18" s="10">
        <v>43</v>
      </c>
      <c r="H18" s="10">
        <v>44</v>
      </c>
      <c r="I18" s="10">
        <v>44</v>
      </c>
      <c r="J18" s="10">
        <v>43</v>
      </c>
      <c r="K18" s="10">
        <f t="shared" si="1"/>
        <v>174</v>
      </c>
      <c r="L18" s="9">
        <f t="shared" si="2"/>
        <v>2634</v>
      </c>
    </row>
    <row r="19" spans="1:12" ht="13.5">
      <c r="A19" s="6" t="s">
        <v>28</v>
      </c>
      <c r="B19" s="2">
        <v>400</v>
      </c>
      <c r="C19" s="2">
        <v>603</v>
      </c>
      <c r="D19" s="2">
        <v>500</v>
      </c>
      <c r="E19" s="2">
        <v>640</v>
      </c>
      <c r="F19" s="2">
        <f t="shared" si="0"/>
        <v>2143</v>
      </c>
      <c r="G19" s="10">
        <v>30</v>
      </c>
      <c r="H19" s="10">
        <v>50</v>
      </c>
      <c r="I19" s="10">
        <v>50</v>
      </c>
      <c r="J19" s="10">
        <v>50</v>
      </c>
      <c r="K19" s="10">
        <f t="shared" si="1"/>
        <v>180</v>
      </c>
      <c r="L19" s="9">
        <f t="shared" si="2"/>
        <v>2323</v>
      </c>
    </row>
    <row r="20" spans="1:12" ht="13.5">
      <c r="A20" s="6" t="s">
        <v>88</v>
      </c>
      <c r="B20" s="2">
        <v>2433</v>
      </c>
      <c r="C20" s="2">
        <v>4643</v>
      </c>
      <c r="D20" s="2">
        <v>3299</v>
      </c>
      <c r="E20" s="2">
        <v>4668</v>
      </c>
      <c r="F20" s="2">
        <f t="shared" si="0"/>
        <v>15043</v>
      </c>
      <c r="G20" s="10">
        <v>2002</v>
      </c>
      <c r="H20" s="10">
        <v>3788</v>
      </c>
      <c r="I20" s="10">
        <v>2703</v>
      </c>
      <c r="J20" s="10">
        <v>3849</v>
      </c>
      <c r="K20" s="10">
        <f t="shared" si="1"/>
        <v>12342</v>
      </c>
      <c r="L20" s="9">
        <f t="shared" si="2"/>
        <v>27385</v>
      </c>
    </row>
    <row r="21" spans="1:12" ht="21" customHeight="1">
      <c r="A21" s="5" t="s">
        <v>2</v>
      </c>
      <c r="B21" s="7">
        <f aca="true" t="shared" si="3" ref="B21:J21">SUM(B7:B20)</f>
        <v>5409</v>
      </c>
      <c r="C21" s="7">
        <f t="shared" si="3"/>
        <v>8437</v>
      </c>
      <c r="D21" s="7">
        <f t="shared" si="3"/>
        <v>6904</v>
      </c>
      <c r="E21" s="7">
        <f t="shared" si="3"/>
        <v>8487</v>
      </c>
      <c r="F21" s="7">
        <f t="shared" si="0"/>
        <v>29237</v>
      </c>
      <c r="G21" s="7">
        <f t="shared" si="3"/>
        <v>4805</v>
      </c>
      <c r="H21" s="7">
        <f t="shared" si="3"/>
        <v>6909</v>
      </c>
      <c r="I21" s="7">
        <f t="shared" si="3"/>
        <v>5813</v>
      </c>
      <c r="J21" s="7">
        <f t="shared" si="3"/>
        <v>6467</v>
      </c>
      <c r="K21" s="10">
        <f t="shared" si="1"/>
        <v>23994</v>
      </c>
      <c r="L21" s="9">
        <f t="shared" si="2"/>
        <v>53231</v>
      </c>
    </row>
    <row r="23" spans="1:12" ht="12.75">
      <c r="A23" s="66" t="s">
        <v>112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2.75" customHeight="1">
      <c r="A24" s="74" t="s">
        <v>1</v>
      </c>
      <c r="B24" s="65" t="s">
        <v>58</v>
      </c>
      <c r="C24" s="65"/>
      <c r="D24" s="65"/>
      <c r="E24" s="65"/>
      <c r="F24" s="65"/>
      <c r="G24" s="78" t="s">
        <v>47</v>
      </c>
      <c r="H24" s="79"/>
      <c r="I24" s="79"/>
      <c r="J24" s="79"/>
      <c r="K24" s="80"/>
      <c r="L24" s="77" t="s">
        <v>9</v>
      </c>
    </row>
    <row r="25" spans="1:12" ht="12.75" customHeight="1">
      <c r="A25" s="75"/>
      <c r="B25" s="72" t="s">
        <v>7</v>
      </c>
      <c r="C25" s="72"/>
      <c r="D25" s="72"/>
      <c r="E25" s="72"/>
      <c r="F25" s="81" t="s">
        <v>0</v>
      </c>
      <c r="G25" s="72" t="s">
        <v>7</v>
      </c>
      <c r="H25" s="72"/>
      <c r="I25" s="72"/>
      <c r="J25" s="72"/>
      <c r="K25" s="81" t="s">
        <v>0</v>
      </c>
      <c r="L25" s="77"/>
    </row>
    <row r="26" spans="1:12" ht="12.75">
      <c r="A26" s="76"/>
      <c r="B26" s="37" t="s">
        <v>3</v>
      </c>
      <c r="C26" s="37" t="s">
        <v>4</v>
      </c>
      <c r="D26" s="37" t="s">
        <v>5</v>
      </c>
      <c r="E26" s="37" t="s">
        <v>6</v>
      </c>
      <c r="F26" s="82"/>
      <c r="G26" s="37" t="s">
        <v>3</v>
      </c>
      <c r="H26" s="37" t="s">
        <v>4</v>
      </c>
      <c r="I26" s="37" t="s">
        <v>5</v>
      </c>
      <c r="J26" s="37" t="s">
        <v>6</v>
      </c>
      <c r="K26" s="82"/>
      <c r="L26" s="77"/>
    </row>
    <row r="27" spans="1:12" ht="13.5" customHeight="1">
      <c r="A27" s="6" t="s">
        <v>16</v>
      </c>
      <c r="B27" s="2"/>
      <c r="C27" s="2"/>
      <c r="D27" s="2"/>
      <c r="E27" s="2"/>
      <c r="F27" s="2">
        <f aca="true" t="shared" si="4" ref="F27:F41">SUM(B27:E27)</f>
        <v>0</v>
      </c>
      <c r="G27" s="10">
        <v>55</v>
      </c>
      <c r="H27" s="10">
        <v>55</v>
      </c>
      <c r="I27" s="10">
        <v>50</v>
      </c>
      <c r="J27" s="10"/>
      <c r="K27" s="10">
        <f aca="true" t="shared" si="5" ref="K27:K41">SUM(G27:J27)</f>
        <v>160</v>
      </c>
      <c r="L27" s="9">
        <f aca="true" t="shared" si="6" ref="L27:L41">F27+K27</f>
        <v>160</v>
      </c>
    </row>
    <row r="28" spans="1:12" ht="13.5" customHeight="1">
      <c r="A28" s="6" t="s">
        <v>17</v>
      </c>
      <c r="B28" s="2">
        <v>42</v>
      </c>
      <c r="C28" s="2">
        <v>52</v>
      </c>
      <c r="D28" s="2">
        <v>50</v>
      </c>
      <c r="E28" s="2">
        <v>60</v>
      </c>
      <c r="F28" s="2">
        <f t="shared" si="4"/>
        <v>204</v>
      </c>
      <c r="G28" s="10"/>
      <c r="H28" s="10"/>
      <c r="I28" s="10"/>
      <c r="J28" s="10"/>
      <c r="K28" s="10">
        <f t="shared" si="5"/>
        <v>0</v>
      </c>
      <c r="L28" s="9">
        <f t="shared" si="6"/>
        <v>204</v>
      </c>
    </row>
    <row r="29" spans="1:12" ht="13.5" customHeight="1">
      <c r="A29" s="6" t="s">
        <v>18</v>
      </c>
      <c r="B29" s="2"/>
      <c r="C29" s="2">
        <v>6</v>
      </c>
      <c r="D29" s="2">
        <v>6</v>
      </c>
      <c r="E29" s="2"/>
      <c r="F29" s="2">
        <f t="shared" si="4"/>
        <v>12</v>
      </c>
      <c r="G29" s="10">
        <v>48</v>
      </c>
      <c r="H29" s="10">
        <v>125</v>
      </c>
      <c r="I29" s="10">
        <v>15</v>
      </c>
      <c r="J29" s="10">
        <v>10</v>
      </c>
      <c r="K29" s="10">
        <f t="shared" si="5"/>
        <v>198</v>
      </c>
      <c r="L29" s="9">
        <f t="shared" si="6"/>
        <v>210</v>
      </c>
    </row>
    <row r="30" spans="1:12" ht="13.5" customHeight="1">
      <c r="A30" s="6" t="s">
        <v>19</v>
      </c>
      <c r="B30" s="2">
        <v>6</v>
      </c>
      <c r="C30" s="2">
        <v>9</v>
      </c>
      <c r="D30" s="2">
        <v>9</v>
      </c>
      <c r="E30" s="2">
        <v>6</v>
      </c>
      <c r="F30" s="2">
        <f t="shared" si="4"/>
        <v>30</v>
      </c>
      <c r="G30" s="10">
        <v>56</v>
      </c>
      <c r="H30" s="10">
        <v>90</v>
      </c>
      <c r="I30" s="10">
        <v>87</v>
      </c>
      <c r="J30" s="10">
        <v>57</v>
      </c>
      <c r="K30" s="10">
        <f t="shared" si="5"/>
        <v>290</v>
      </c>
      <c r="L30" s="9">
        <f t="shared" si="6"/>
        <v>320</v>
      </c>
    </row>
    <row r="31" spans="1:12" ht="13.5" customHeight="1">
      <c r="A31" s="6" t="s">
        <v>20</v>
      </c>
      <c r="B31" s="2"/>
      <c r="C31" s="2"/>
      <c r="D31" s="2">
        <v>3</v>
      </c>
      <c r="E31" s="2">
        <v>3</v>
      </c>
      <c r="F31" s="2">
        <f t="shared" si="4"/>
        <v>6</v>
      </c>
      <c r="G31" s="10"/>
      <c r="H31" s="10"/>
      <c r="I31" s="10">
        <v>295</v>
      </c>
      <c r="J31" s="10">
        <v>294</v>
      </c>
      <c r="K31" s="10">
        <f t="shared" si="5"/>
        <v>589</v>
      </c>
      <c r="L31" s="9">
        <f t="shared" si="6"/>
        <v>595</v>
      </c>
    </row>
    <row r="32" spans="1:12" ht="13.5" customHeight="1">
      <c r="A32" s="6" t="s">
        <v>21</v>
      </c>
      <c r="B32" s="2">
        <v>73</v>
      </c>
      <c r="C32" s="2">
        <v>72</v>
      </c>
      <c r="D32" s="2">
        <v>57</v>
      </c>
      <c r="E32" s="2">
        <v>57</v>
      </c>
      <c r="F32" s="2">
        <f t="shared" si="4"/>
        <v>259</v>
      </c>
      <c r="G32" s="10">
        <v>43</v>
      </c>
      <c r="H32" s="10">
        <v>44</v>
      </c>
      <c r="I32" s="10">
        <v>42</v>
      </c>
      <c r="J32" s="10">
        <v>42</v>
      </c>
      <c r="K32" s="10">
        <f t="shared" si="5"/>
        <v>171</v>
      </c>
      <c r="L32" s="9">
        <f t="shared" si="6"/>
        <v>430</v>
      </c>
    </row>
    <row r="33" spans="1:12" ht="13.5" customHeight="1">
      <c r="A33" s="6" t="s">
        <v>22</v>
      </c>
      <c r="B33" s="2">
        <v>30</v>
      </c>
      <c r="C33" s="2">
        <v>31</v>
      </c>
      <c r="D33" s="2">
        <v>30</v>
      </c>
      <c r="E33" s="2">
        <v>31</v>
      </c>
      <c r="F33" s="2">
        <f t="shared" si="4"/>
        <v>122</v>
      </c>
      <c r="G33" s="10">
        <v>7</v>
      </c>
      <c r="H33" s="10">
        <v>7</v>
      </c>
      <c r="I33" s="10">
        <v>7</v>
      </c>
      <c r="J33" s="10">
        <v>7</v>
      </c>
      <c r="K33" s="10">
        <f t="shared" si="5"/>
        <v>28</v>
      </c>
      <c r="L33" s="9">
        <f t="shared" si="6"/>
        <v>150</v>
      </c>
    </row>
    <row r="34" spans="1:12" ht="13.5" customHeight="1">
      <c r="A34" s="6" t="s">
        <v>23</v>
      </c>
      <c r="B34" s="1">
        <v>100</v>
      </c>
      <c r="C34" s="1">
        <v>100</v>
      </c>
      <c r="D34" s="1">
        <v>100</v>
      </c>
      <c r="E34" s="1">
        <v>110</v>
      </c>
      <c r="F34" s="2">
        <f t="shared" si="4"/>
        <v>410</v>
      </c>
      <c r="G34" s="10"/>
      <c r="H34" s="10"/>
      <c r="I34" s="10"/>
      <c r="J34" s="10"/>
      <c r="K34" s="10">
        <f t="shared" si="5"/>
        <v>0</v>
      </c>
      <c r="L34" s="9">
        <f t="shared" si="6"/>
        <v>410</v>
      </c>
    </row>
    <row r="35" spans="1:12" ht="13.5" customHeight="1">
      <c r="A35" s="6" t="s">
        <v>24</v>
      </c>
      <c r="B35" s="2"/>
      <c r="C35" s="2">
        <v>113</v>
      </c>
      <c r="D35" s="2">
        <v>38</v>
      </c>
      <c r="E35" s="2">
        <v>76</v>
      </c>
      <c r="F35" s="2">
        <f t="shared" si="4"/>
        <v>227</v>
      </c>
      <c r="G35" s="10"/>
      <c r="H35" s="10">
        <v>3</v>
      </c>
      <c r="I35" s="10">
        <v>1</v>
      </c>
      <c r="J35" s="10">
        <v>2</v>
      </c>
      <c r="K35" s="10">
        <f t="shared" si="5"/>
        <v>6</v>
      </c>
      <c r="L35" s="9">
        <f t="shared" si="6"/>
        <v>233</v>
      </c>
    </row>
    <row r="36" spans="1:12" ht="13.5" customHeight="1">
      <c r="A36" s="6" t="s">
        <v>25</v>
      </c>
      <c r="B36" s="2"/>
      <c r="C36" s="2"/>
      <c r="D36" s="2"/>
      <c r="E36" s="2"/>
      <c r="F36" s="2">
        <f t="shared" si="4"/>
        <v>0</v>
      </c>
      <c r="G36" s="10"/>
      <c r="H36" s="10">
        <v>175</v>
      </c>
      <c r="I36" s="10">
        <v>175</v>
      </c>
      <c r="J36" s="10"/>
      <c r="K36" s="10">
        <f t="shared" si="5"/>
        <v>350</v>
      </c>
      <c r="L36" s="9">
        <f t="shared" si="6"/>
        <v>350</v>
      </c>
    </row>
    <row r="37" spans="1:12" ht="13.5" customHeight="1">
      <c r="A37" s="6" t="s">
        <v>26</v>
      </c>
      <c r="B37" s="2">
        <v>45</v>
      </c>
      <c r="C37" s="2"/>
      <c r="D37" s="2"/>
      <c r="E37" s="2"/>
      <c r="F37" s="2">
        <f t="shared" si="4"/>
        <v>45</v>
      </c>
      <c r="G37" s="10">
        <v>141</v>
      </c>
      <c r="H37" s="10">
        <v>185</v>
      </c>
      <c r="I37" s="10"/>
      <c r="J37" s="10"/>
      <c r="K37" s="10">
        <f t="shared" si="5"/>
        <v>326</v>
      </c>
      <c r="L37" s="9">
        <f t="shared" si="6"/>
        <v>371</v>
      </c>
    </row>
    <row r="38" spans="1:12" ht="13.5" customHeight="1">
      <c r="A38" s="6" t="s">
        <v>27</v>
      </c>
      <c r="B38" s="2">
        <v>73</v>
      </c>
      <c r="C38" s="2">
        <v>73</v>
      </c>
      <c r="D38" s="2">
        <v>73</v>
      </c>
      <c r="E38" s="2">
        <v>73</v>
      </c>
      <c r="F38" s="2">
        <f t="shared" si="4"/>
        <v>292</v>
      </c>
      <c r="G38" s="10">
        <v>6</v>
      </c>
      <c r="H38" s="10">
        <v>6</v>
      </c>
      <c r="I38" s="10">
        <v>6</v>
      </c>
      <c r="J38" s="10">
        <v>6</v>
      </c>
      <c r="K38" s="10">
        <f t="shared" si="5"/>
        <v>24</v>
      </c>
      <c r="L38" s="9">
        <f t="shared" si="6"/>
        <v>316</v>
      </c>
    </row>
    <row r="39" spans="1:12" ht="13.5" customHeight="1">
      <c r="A39" s="6" t="s">
        <v>28</v>
      </c>
      <c r="B39" s="2">
        <v>60</v>
      </c>
      <c r="C39" s="2">
        <v>240</v>
      </c>
      <c r="D39" s="2">
        <v>240</v>
      </c>
      <c r="E39" s="2">
        <v>240</v>
      </c>
      <c r="F39" s="2">
        <f t="shared" si="4"/>
        <v>780</v>
      </c>
      <c r="G39" s="10">
        <v>9</v>
      </c>
      <c r="H39" s="10">
        <v>20</v>
      </c>
      <c r="I39" s="10">
        <v>20</v>
      </c>
      <c r="J39" s="10">
        <v>20</v>
      </c>
      <c r="K39" s="10">
        <f t="shared" si="5"/>
        <v>69</v>
      </c>
      <c r="L39" s="9">
        <f t="shared" si="6"/>
        <v>849</v>
      </c>
    </row>
    <row r="40" spans="1:12" ht="13.5" customHeight="1">
      <c r="A40" s="6" t="s">
        <v>88</v>
      </c>
      <c r="B40" s="2"/>
      <c r="C40" s="2"/>
      <c r="D40" s="2">
        <v>361</v>
      </c>
      <c r="E40" s="2">
        <v>641</v>
      </c>
      <c r="F40" s="2">
        <f t="shared" si="4"/>
        <v>1002</v>
      </c>
      <c r="G40" s="10"/>
      <c r="H40" s="10"/>
      <c r="I40" s="10">
        <v>295</v>
      </c>
      <c r="J40" s="10">
        <v>524</v>
      </c>
      <c r="K40" s="10">
        <f t="shared" si="5"/>
        <v>819</v>
      </c>
      <c r="L40" s="9">
        <f t="shared" si="6"/>
        <v>1821</v>
      </c>
    </row>
    <row r="41" spans="1:12" ht="18" customHeight="1">
      <c r="A41" s="5" t="s">
        <v>2</v>
      </c>
      <c r="B41" s="9">
        <f aca="true" t="shared" si="7" ref="B41:J41">SUM(B27:B40)</f>
        <v>429</v>
      </c>
      <c r="C41" s="9">
        <f t="shared" si="7"/>
        <v>696</v>
      </c>
      <c r="D41" s="9">
        <f t="shared" si="7"/>
        <v>967</v>
      </c>
      <c r="E41" s="9">
        <f t="shared" si="7"/>
        <v>1297</v>
      </c>
      <c r="F41" s="7">
        <f t="shared" si="4"/>
        <v>3389</v>
      </c>
      <c r="G41" s="9">
        <f t="shared" si="7"/>
        <v>365</v>
      </c>
      <c r="H41" s="9">
        <f t="shared" si="7"/>
        <v>710</v>
      </c>
      <c r="I41" s="9">
        <f t="shared" si="7"/>
        <v>993</v>
      </c>
      <c r="J41" s="9">
        <f t="shared" si="7"/>
        <v>962</v>
      </c>
      <c r="K41" s="10">
        <f t="shared" si="5"/>
        <v>3030</v>
      </c>
      <c r="L41" s="9">
        <f t="shared" si="6"/>
        <v>6419</v>
      </c>
    </row>
    <row r="43" spans="1:12" ht="12.75">
      <c r="A43" s="66" t="s">
        <v>113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 customHeight="1">
      <c r="A44" s="74" t="s">
        <v>1</v>
      </c>
      <c r="B44" s="78" t="s">
        <v>58</v>
      </c>
      <c r="C44" s="79"/>
      <c r="D44" s="79"/>
      <c r="E44" s="79"/>
      <c r="F44" s="80"/>
      <c r="G44" s="78" t="s">
        <v>47</v>
      </c>
      <c r="H44" s="79"/>
      <c r="I44" s="79"/>
      <c r="J44" s="79"/>
      <c r="K44" s="80"/>
      <c r="L44" s="77" t="s">
        <v>9</v>
      </c>
    </row>
    <row r="45" spans="1:12" ht="12.75" customHeight="1">
      <c r="A45" s="75"/>
      <c r="B45" s="72" t="s">
        <v>7</v>
      </c>
      <c r="C45" s="72"/>
      <c r="D45" s="72"/>
      <c r="E45" s="72"/>
      <c r="F45" s="81" t="s">
        <v>0</v>
      </c>
      <c r="G45" s="72" t="s">
        <v>7</v>
      </c>
      <c r="H45" s="72"/>
      <c r="I45" s="72"/>
      <c r="J45" s="72"/>
      <c r="K45" s="81" t="s">
        <v>0</v>
      </c>
      <c r="L45" s="77"/>
    </row>
    <row r="46" spans="1:12" ht="12.75">
      <c r="A46" s="76"/>
      <c r="B46" s="37" t="s">
        <v>3</v>
      </c>
      <c r="C46" s="37" t="s">
        <v>4</v>
      </c>
      <c r="D46" s="37" t="s">
        <v>5</v>
      </c>
      <c r="E46" s="37" t="s">
        <v>6</v>
      </c>
      <c r="F46" s="82"/>
      <c r="G46" s="37" t="s">
        <v>3</v>
      </c>
      <c r="H46" s="37" t="s">
        <v>4</v>
      </c>
      <c r="I46" s="37" t="s">
        <v>5</v>
      </c>
      <c r="J46" s="37" t="s">
        <v>6</v>
      </c>
      <c r="K46" s="82"/>
      <c r="L46" s="77"/>
    </row>
    <row r="47" spans="1:12" ht="13.5">
      <c r="A47" s="6" t="s">
        <v>16</v>
      </c>
      <c r="B47" s="2"/>
      <c r="C47" s="2">
        <v>7</v>
      </c>
      <c r="D47" s="2">
        <v>8</v>
      </c>
      <c r="E47" s="2"/>
      <c r="F47" s="2">
        <f aca="true" t="shared" si="8" ref="F47:F61">SUM(B47:E47)</f>
        <v>15</v>
      </c>
      <c r="G47" s="10">
        <v>6</v>
      </c>
      <c r="H47" s="10">
        <v>62</v>
      </c>
      <c r="I47" s="10">
        <v>61</v>
      </c>
      <c r="J47" s="10">
        <v>6</v>
      </c>
      <c r="K47" s="10">
        <f aca="true" t="shared" si="9" ref="K47:K61">SUM(G47:J47)</f>
        <v>135</v>
      </c>
      <c r="L47" s="9">
        <f aca="true" t="shared" si="10" ref="L47:L61">F47+K47</f>
        <v>150</v>
      </c>
    </row>
    <row r="48" spans="1:12" ht="13.5">
      <c r="A48" s="6" t="s">
        <v>17</v>
      </c>
      <c r="B48" s="2">
        <v>20</v>
      </c>
      <c r="C48" s="2">
        <v>25</v>
      </c>
      <c r="D48" s="2">
        <v>25</v>
      </c>
      <c r="E48" s="2">
        <v>30</v>
      </c>
      <c r="F48" s="2">
        <f t="shared" si="8"/>
        <v>100</v>
      </c>
      <c r="G48" s="10"/>
      <c r="H48" s="10"/>
      <c r="I48" s="10"/>
      <c r="J48" s="10"/>
      <c r="K48" s="10">
        <f t="shared" si="9"/>
        <v>0</v>
      </c>
      <c r="L48" s="9">
        <f t="shared" si="10"/>
        <v>100</v>
      </c>
    </row>
    <row r="49" spans="1:12" ht="13.5">
      <c r="A49" s="6" t="s">
        <v>18</v>
      </c>
      <c r="B49" s="2">
        <v>1</v>
      </c>
      <c r="C49" s="2">
        <v>2</v>
      </c>
      <c r="D49" s="2">
        <v>2</v>
      </c>
      <c r="E49" s="2"/>
      <c r="F49" s="2">
        <f t="shared" si="8"/>
        <v>5</v>
      </c>
      <c r="G49" s="10">
        <v>9</v>
      </c>
      <c r="H49" s="10">
        <v>21</v>
      </c>
      <c r="I49" s="10">
        <v>49</v>
      </c>
      <c r="J49" s="10"/>
      <c r="K49" s="10">
        <f t="shared" si="9"/>
        <v>79</v>
      </c>
      <c r="L49" s="9">
        <f t="shared" si="10"/>
        <v>84</v>
      </c>
    </row>
    <row r="50" spans="1:12" ht="13.5">
      <c r="A50" s="6" t="s">
        <v>19</v>
      </c>
      <c r="B50" s="2">
        <v>3</v>
      </c>
      <c r="C50" s="2">
        <v>4</v>
      </c>
      <c r="D50" s="2">
        <v>4</v>
      </c>
      <c r="E50" s="2">
        <v>3</v>
      </c>
      <c r="F50" s="2">
        <f t="shared" si="8"/>
        <v>14</v>
      </c>
      <c r="G50" s="10">
        <v>27</v>
      </c>
      <c r="H50" s="10">
        <v>42</v>
      </c>
      <c r="I50" s="10">
        <v>42</v>
      </c>
      <c r="J50" s="10">
        <v>26</v>
      </c>
      <c r="K50" s="10">
        <f t="shared" si="9"/>
        <v>137</v>
      </c>
      <c r="L50" s="9">
        <f t="shared" si="10"/>
        <v>151</v>
      </c>
    </row>
    <row r="51" spans="1:12" ht="13.5">
      <c r="A51" s="6" t="s">
        <v>20</v>
      </c>
      <c r="B51" s="2"/>
      <c r="C51" s="2"/>
      <c r="D51" s="2"/>
      <c r="E51" s="2"/>
      <c r="F51" s="2">
        <f t="shared" si="8"/>
        <v>0</v>
      </c>
      <c r="G51" s="10"/>
      <c r="H51" s="10">
        <v>142</v>
      </c>
      <c r="I51" s="10">
        <v>40</v>
      </c>
      <c r="J51" s="10"/>
      <c r="K51" s="10">
        <f t="shared" si="9"/>
        <v>182</v>
      </c>
      <c r="L51" s="9">
        <f t="shared" si="10"/>
        <v>182</v>
      </c>
    </row>
    <row r="52" spans="1:12" ht="13.5">
      <c r="A52" s="6" t="s">
        <v>21</v>
      </c>
      <c r="B52" s="2">
        <v>5</v>
      </c>
      <c r="C52" s="2">
        <v>100</v>
      </c>
      <c r="D52" s="2">
        <v>125</v>
      </c>
      <c r="E52" s="2"/>
      <c r="F52" s="2">
        <f t="shared" si="8"/>
        <v>230</v>
      </c>
      <c r="G52" s="10">
        <v>1</v>
      </c>
      <c r="H52" s="10">
        <v>40</v>
      </c>
      <c r="I52" s="10">
        <v>59</v>
      </c>
      <c r="J52" s="10"/>
      <c r="K52" s="10">
        <f t="shared" si="9"/>
        <v>100</v>
      </c>
      <c r="L52" s="9">
        <f t="shared" si="10"/>
        <v>330</v>
      </c>
    </row>
    <row r="53" spans="1:12" ht="13.5">
      <c r="A53" s="6" t="s">
        <v>22</v>
      </c>
      <c r="B53" s="2"/>
      <c r="C53" s="2"/>
      <c r="D53" s="2">
        <v>80</v>
      </c>
      <c r="E53" s="2"/>
      <c r="F53" s="2">
        <f t="shared" si="8"/>
        <v>80</v>
      </c>
      <c r="G53" s="10"/>
      <c r="H53" s="10"/>
      <c r="I53" s="10">
        <v>20</v>
      </c>
      <c r="J53" s="10"/>
      <c r="K53" s="10">
        <f t="shared" si="9"/>
        <v>20</v>
      </c>
      <c r="L53" s="9">
        <f t="shared" si="10"/>
        <v>100</v>
      </c>
    </row>
    <row r="54" spans="1:12" ht="13.5">
      <c r="A54" s="6" t="s">
        <v>23</v>
      </c>
      <c r="B54" s="1">
        <v>10</v>
      </c>
      <c r="C54" s="1">
        <v>10</v>
      </c>
      <c r="D54" s="1">
        <v>10</v>
      </c>
      <c r="E54" s="1">
        <v>10</v>
      </c>
      <c r="F54" s="2">
        <f t="shared" si="8"/>
        <v>40</v>
      </c>
      <c r="G54" s="10"/>
      <c r="H54" s="10"/>
      <c r="I54" s="10"/>
      <c r="J54" s="10"/>
      <c r="K54" s="10">
        <f t="shared" si="9"/>
        <v>0</v>
      </c>
      <c r="L54" s="9">
        <f t="shared" si="10"/>
        <v>40</v>
      </c>
    </row>
    <row r="55" spans="1:12" ht="13.5">
      <c r="A55" s="6" t="s">
        <v>24</v>
      </c>
      <c r="B55" s="2"/>
      <c r="C55" s="2">
        <v>211</v>
      </c>
      <c r="D55" s="2">
        <v>210</v>
      </c>
      <c r="E55" s="2"/>
      <c r="F55" s="2">
        <f t="shared" si="8"/>
        <v>421</v>
      </c>
      <c r="G55" s="10"/>
      <c r="H55" s="10">
        <v>5</v>
      </c>
      <c r="I55" s="10">
        <v>4</v>
      </c>
      <c r="J55" s="10"/>
      <c r="K55" s="10">
        <f t="shared" si="9"/>
        <v>9</v>
      </c>
      <c r="L55" s="9">
        <f t="shared" si="10"/>
        <v>430</v>
      </c>
    </row>
    <row r="56" spans="1:12" ht="13.5">
      <c r="A56" s="6" t="s">
        <v>25</v>
      </c>
      <c r="B56" s="2"/>
      <c r="C56" s="2"/>
      <c r="D56" s="2"/>
      <c r="E56" s="2"/>
      <c r="F56" s="2">
        <f t="shared" si="8"/>
        <v>0</v>
      </c>
      <c r="G56" s="10"/>
      <c r="H56" s="10">
        <v>60</v>
      </c>
      <c r="I56" s="10"/>
      <c r="J56" s="10"/>
      <c r="K56" s="10">
        <f t="shared" si="9"/>
        <v>60</v>
      </c>
      <c r="L56" s="9">
        <f t="shared" si="10"/>
        <v>60</v>
      </c>
    </row>
    <row r="57" spans="1:12" ht="13.5">
      <c r="A57" s="6" t="s">
        <v>26</v>
      </c>
      <c r="B57" s="2"/>
      <c r="C57" s="2"/>
      <c r="D57" s="2">
        <v>16</v>
      </c>
      <c r="E57" s="2"/>
      <c r="F57" s="2">
        <f t="shared" si="8"/>
        <v>16</v>
      </c>
      <c r="G57" s="10"/>
      <c r="H57" s="10">
        <v>14</v>
      </c>
      <c r="I57" s="10">
        <v>100</v>
      </c>
      <c r="J57" s="10"/>
      <c r="K57" s="10">
        <f t="shared" si="9"/>
        <v>114</v>
      </c>
      <c r="L57" s="9">
        <f t="shared" si="10"/>
        <v>130</v>
      </c>
    </row>
    <row r="58" spans="1:12" ht="13.5">
      <c r="A58" s="6" t="s">
        <v>27</v>
      </c>
      <c r="B58" s="2"/>
      <c r="C58" s="2">
        <v>240</v>
      </c>
      <c r="D58" s="2">
        <v>120</v>
      </c>
      <c r="E58" s="2"/>
      <c r="F58" s="2">
        <f t="shared" si="8"/>
        <v>360</v>
      </c>
      <c r="G58" s="10"/>
      <c r="H58" s="10">
        <v>30</v>
      </c>
      <c r="I58" s="10">
        <v>9</v>
      </c>
      <c r="J58" s="10"/>
      <c r="K58" s="10">
        <f t="shared" si="9"/>
        <v>39</v>
      </c>
      <c r="L58" s="9">
        <f t="shared" si="10"/>
        <v>399</v>
      </c>
    </row>
    <row r="59" spans="1:12" ht="13.5">
      <c r="A59" s="6" t="s">
        <v>28</v>
      </c>
      <c r="B59" s="2">
        <v>2</v>
      </c>
      <c r="C59" s="2">
        <v>50</v>
      </c>
      <c r="D59" s="2">
        <v>140</v>
      </c>
      <c r="E59" s="2">
        <v>30</v>
      </c>
      <c r="F59" s="2">
        <f t="shared" si="8"/>
        <v>222</v>
      </c>
      <c r="G59" s="10">
        <v>1</v>
      </c>
      <c r="H59" s="10">
        <v>20</v>
      </c>
      <c r="I59" s="10">
        <v>32</v>
      </c>
      <c r="J59" s="10">
        <v>8</v>
      </c>
      <c r="K59" s="10">
        <f t="shared" si="9"/>
        <v>61</v>
      </c>
      <c r="L59" s="9">
        <f t="shared" si="10"/>
        <v>283</v>
      </c>
    </row>
    <row r="60" spans="1:12" ht="13.5">
      <c r="A60" s="6" t="s">
        <v>88</v>
      </c>
      <c r="B60" s="2">
        <v>22</v>
      </c>
      <c r="C60" s="2">
        <v>591</v>
      </c>
      <c r="D60" s="2">
        <v>1517</v>
      </c>
      <c r="E60" s="2">
        <v>33</v>
      </c>
      <c r="F60" s="2">
        <f t="shared" si="8"/>
        <v>2163</v>
      </c>
      <c r="G60" s="10">
        <v>18</v>
      </c>
      <c r="H60" s="10">
        <v>484</v>
      </c>
      <c r="I60" s="10">
        <v>1241</v>
      </c>
      <c r="J60" s="10">
        <v>27</v>
      </c>
      <c r="K60" s="10">
        <f t="shared" si="9"/>
        <v>1770</v>
      </c>
      <c r="L60" s="9">
        <f t="shared" si="10"/>
        <v>3933</v>
      </c>
    </row>
    <row r="61" spans="1:12" ht="13.5">
      <c r="A61" s="5" t="s">
        <v>2</v>
      </c>
      <c r="B61" s="7">
        <f aca="true" t="shared" si="11" ref="B61:J61">SUM(B47:B60)</f>
        <v>63</v>
      </c>
      <c r="C61" s="7">
        <f t="shared" si="11"/>
        <v>1240</v>
      </c>
      <c r="D61" s="7">
        <f t="shared" si="11"/>
        <v>2257</v>
      </c>
      <c r="E61" s="7">
        <f t="shared" si="11"/>
        <v>106</v>
      </c>
      <c r="F61" s="7">
        <f t="shared" si="8"/>
        <v>3666</v>
      </c>
      <c r="G61" s="7">
        <f t="shared" si="11"/>
        <v>62</v>
      </c>
      <c r="H61" s="7">
        <f t="shared" si="11"/>
        <v>920</v>
      </c>
      <c r="I61" s="7">
        <f t="shared" si="11"/>
        <v>1657</v>
      </c>
      <c r="J61" s="7">
        <f t="shared" si="11"/>
        <v>67</v>
      </c>
      <c r="K61" s="10">
        <f t="shared" si="9"/>
        <v>2706</v>
      </c>
      <c r="L61" s="9">
        <f t="shared" si="10"/>
        <v>6372</v>
      </c>
    </row>
  </sheetData>
  <sheetProtection/>
  <mergeCells count="29">
    <mergeCell ref="L44:L46"/>
    <mergeCell ref="B45:E45"/>
    <mergeCell ref="G44:K44"/>
    <mergeCell ref="B44:F44"/>
    <mergeCell ref="I1:L1"/>
    <mergeCell ref="A2:L2"/>
    <mergeCell ref="A3:L3"/>
    <mergeCell ref="A4:A6"/>
    <mergeCell ref="L4:L6"/>
    <mergeCell ref="B4:F4"/>
    <mergeCell ref="G4:K4"/>
    <mergeCell ref="B24:F24"/>
    <mergeCell ref="G24:K24"/>
    <mergeCell ref="A23:L23"/>
    <mergeCell ref="A24:A26"/>
    <mergeCell ref="L24:L26"/>
    <mergeCell ref="B25:E25"/>
    <mergeCell ref="F25:F26"/>
    <mergeCell ref="K25:K26"/>
    <mergeCell ref="F45:F46"/>
    <mergeCell ref="K45:K46"/>
    <mergeCell ref="F5:F6"/>
    <mergeCell ref="K5:K6"/>
    <mergeCell ref="G45:J45"/>
    <mergeCell ref="G25:J25"/>
    <mergeCell ref="A43:L43"/>
    <mergeCell ref="B5:E5"/>
    <mergeCell ref="G5:J5"/>
    <mergeCell ref="A44:A46"/>
  </mergeCells>
  <printOptions/>
  <pageMargins left="0" right="0" top="0" bottom="0" header="0.31496062992125984" footer="0.31496062992125984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3"/>
  <sheetViews>
    <sheetView zoomScalePageLayoutView="0" workbookViewId="0" topLeftCell="A1">
      <selection activeCell="S27" sqref="S27"/>
    </sheetView>
  </sheetViews>
  <sheetFormatPr defaultColWidth="9.140625" defaultRowHeight="15"/>
  <cols>
    <col min="1" max="1" width="44.421875" style="3" customWidth="1"/>
    <col min="2" max="4" width="9.140625" style="20" customWidth="1"/>
    <col min="5" max="5" width="13.28125" style="20" customWidth="1"/>
    <col min="6" max="12" width="9.140625" style="20" customWidth="1"/>
    <col min="13" max="15" width="9.140625" style="3" hidden="1" customWidth="1"/>
    <col min="16" max="16" width="0" style="3" hidden="1" customWidth="1"/>
    <col min="17" max="16384" width="9.140625" style="3" customWidth="1"/>
  </cols>
  <sheetData>
    <row r="1" spans="8:12" ht="26.25" customHeight="1">
      <c r="H1" s="67" t="s">
        <v>11</v>
      </c>
      <c r="I1" s="67"/>
      <c r="J1" s="67"/>
      <c r="K1" s="67"/>
      <c r="L1" s="67"/>
    </row>
    <row r="2" spans="1:12" ht="24.75" customHeight="1">
      <c r="A2" s="84" t="s">
        <v>120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17" customFormat="1" ht="15.75" customHeight="1">
      <c r="A3" s="69"/>
      <c r="B3" s="65" t="s">
        <v>49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17" customFormat="1" ht="15" customHeight="1">
      <c r="A4" s="69"/>
      <c r="B4" s="65" t="s">
        <v>58</v>
      </c>
      <c r="C4" s="65"/>
      <c r="D4" s="65"/>
      <c r="E4" s="65"/>
      <c r="F4" s="65"/>
      <c r="G4" s="65" t="s">
        <v>59</v>
      </c>
      <c r="H4" s="65"/>
      <c r="I4" s="65"/>
      <c r="J4" s="65"/>
      <c r="K4" s="65"/>
      <c r="L4" s="68" t="s">
        <v>52</v>
      </c>
    </row>
    <row r="5" spans="1:13" s="17" customFormat="1" ht="15">
      <c r="A5" s="69"/>
      <c r="B5" s="54" t="s">
        <v>53</v>
      </c>
      <c r="C5" s="54" t="s">
        <v>55</v>
      </c>
      <c r="D5" s="54" t="s">
        <v>56</v>
      </c>
      <c r="E5" s="54" t="s">
        <v>54</v>
      </c>
      <c r="F5" s="23" t="s">
        <v>57</v>
      </c>
      <c r="G5" s="54" t="s">
        <v>53</v>
      </c>
      <c r="H5" s="54" t="s">
        <v>55</v>
      </c>
      <c r="I5" s="54" t="s">
        <v>56</v>
      </c>
      <c r="J5" s="54" t="s">
        <v>54</v>
      </c>
      <c r="K5" s="54" t="s">
        <v>51</v>
      </c>
      <c r="L5" s="68"/>
      <c r="M5" s="18" t="s">
        <v>79</v>
      </c>
    </row>
    <row r="6" spans="1:16" s="17" customFormat="1" ht="15">
      <c r="A6" s="56" t="s">
        <v>61</v>
      </c>
      <c r="B6" s="23">
        <v>7189</v>
      </c>
      <c r="C6" s="23">
        <v>7743</v>
      </c>
      <c r="D6" s="23">
        <v>7358</v>
      </c>
      <c r="E6" s="23">
        <v>7957</v>
      </c>
      <c r="F6" s="23">
        <f>SUM(B6:E6)</f>
        <v>30247</v>
      </c>
      <c r="G6" s="23">
        <v>74</v>
      </c>
      <c r="H6" s="23">
        <v>78</v>
      </c>
      <c r="I6" s="23">
        <v>72</v>
      </c>
      <c r="J6" s="23">
        <v>80</v>
      </c>
      <c r="K6" s="23">
        <f>SUM(G6:J6)</f>
        <v>304</v>
      </c>
      <c r="L6" s="58">
        <f>SUM(F6+K6)</f>
        <v>30551</v>
      </c>
      <c r="M6" s="17">
        <f aca="true" t="shared" si="0" ref="M6:M33">B6+G6</f>
        <v>7263</v>
      </c>
      <c r="P6" s="12">
        <f>B6+C6+D6+G6+H6+I6</f>
        <v>22514</v>
      </c>
    </row>
    <row r="7" spans="1:16" s="17" customFormat="1" ht="15">
      <c r="A7" s="56" t="s">
        <v>34</v>
      </c>
      <c r="B7" s="23">
        <v>228</v>
      </c>
      <c r="C7" s="23">
        <v>230</v>
      </c>
      <c r="D7" s="23">
        <v>233</v>
      </c>
      <c r="E7" s="23">
        <v>236</v>
      </c>
      <c r="F7" s="23">
        <f aca="true" t="shared" si="1" ref="F7:F32">SUM(B7:E7)</f>
        <v>927</v>
      </c>
      <c r="G7" s="23">
        <v>4688</v>
      </c>
      <c r="H7" s="23">
        <v>4691</v>
      </c>
      <c r="I7" s="23">
        <v>4556</v>
      </c>
      <c r="J7" s="23">
        <v>4550</v>
      </c>
      <c r="K7" s="23">
        <f aca="true" t="shared" si="2" ref="K7:K32">SUM(G7:J7)</f>
        <v>18485</v>
      </c>
      <c r="L7" s="58">
        <f aca="true" t="shared" si="3" ref="L7:L32">SUM(F7+K7)</f>
        <v>19412</v>
      </c>
      <c r="M7" s="17">
        <f t="shared" si="0"/>
        <v>4916</v>
      </c>
      <c r="P7" s="12">
        <f aca="true" t="shared" si="4" ref="P7:P33">B7+C7+D7+G7+H7+I7</f>
        <v>14626</v>
      </c>
    </row>
    <row r="8" spans="1:16" s="17" customFormat="1" ht="15">
      <c r="A8" s="56" t="s">
        <v>35</v>
      </c>
      <c r="B8" s="23">
        <v>485</v>
      </c>
      <c r="C8" s="23">
        <v>488</v>
      </c>
      <c r="D8" s="23">
        <v>489</v>
      </c>
      <c r="E8" s="23">
        <v>486</v>
      </c>
      <c r="F8" s="23">
        <f t="shared" si="1"/>
        <v>1948</v>
      </c>
      <c r="G8" s="23">
        <v>4410</v>
      </c>
      <c r="H8" s="23">
        <v>4449</v>
      </c>
      <c r="I8" s="23">
        <v>4270</v>
      </c>
      <c r="J8" s="23">
        <v>4222</v>
      </c>
      <c r="K8" s="23">
        <f t="shared" si="2"/>
        <v>17351</v>
      </c>
      <c r="L8" s="58">
        <f t="shared" si="3"/>
        <v>19299</v>
      </c>
      <c r="M8" s="17">
        <f t="shared" si="0"/>
        <v>4895</v>
      </c>
      <c r="P8" s="12">
        <f t="shared" si="4"/>
        <v>14591</v>
      </c>
    </row>
    <row r="9" spans="1:16" s="17" customFormat="1" ht="15">
      <c r="A9" s="56" t="s">
        <v>62</v>
      </c>
      <c r="B9" s="23">
        <v>8410</v>
      </c>
      <c r="C9" s="23">
        <v>8411</v>
      </c>
      <c r="D9" s="23">
        <v>8381</v>
      </c>
      <c r="E9" s="23">
        <v>8380</v>
      </c>
      <c r="F9" s="23">
        <f t="shared" si="1"/>
        <v>33582</v>
      </c>
      <c r="G9" s="23">
        <v>259</v>
      </c>
      <c r="H9" s="23">
        <v>257</v>
      </c>
      <c r="I9" s="23">
        <v>260</v>
      </c>
      <c r="J9" s="23">
        <v>261</v>
      </c>
      <c r="K9" s="23">
        <f t="shared" si="2"/>
        <v>1037</v>
      </c>
      <c r="L9" s="58">
        <f t="shared" si="3"/>
        <v>34619</v>
      </c>
      <c r="M9" s="17">
        <f t="shared" si="0"/>
        <v>8669</v>
      </c>
      <c r="P9" s="12">
        <f t="shared" si="4"/>
        <v>25978</v>
      </c>
    </row>
    <row r="10" spans="1:16" s="17" customFormat="1" ht="15">
      <c r="A10" s="56" t="s">
        <v>39</v>
      </c>
      <c r="B10" s="23">
        <v>32</v>
      </c>
      <c r="C10" s="23">
        <v>32</v>
      </c>
      <c r="D10" s="23">
        <v>27</v>
      </c>
      <c r="E10" s="23">
        <v>27</v>
      </c>
      <c r="F10" s="23">
        <f t="shared" si="1"/>
        <v>118</v>
      </c>
      <c r="G10" s="23">
        <v>4469</v>
      </c>
      <c r="H10" s="23">
        <v>4441</v>
      </c>
      <c r="I10" s="23">
        <v>4382</v>
      </c>
      <c r="J10" s="23">
        <v>4376</v>
      </c>
      <c r="K10" s="23">
        <f t="shared" si="2"/>
        <v>17668</v>
      </c>
      <c r="L10" s="58">
        <f t="shared" si="3"/>
        <v>17786</v>
      </c>
      <c r="M10" s="17">
        <f t="shared" si="0"/>
        <v>4501</v>
      </c>
      <c r="P10" s="12">
        <f t="shared" si="4"/>
        <v>13383</v>
      </c>
    </row>
    <row r="11" spans="1:16" s="17" customFormat="1" ht="15">
      <c r="A11" s="56" t="s">
        <v>40</v>
      </c>
      <c r="B11" s="23">
        <v>315</v>
      </c>
      <c r="C11" s="23">
        <v>315</v>
      </c>
      <c r="D11" s="23">
        <v>317</v>
      </c>
      <c r="E11" s="23">
        <v>321</v>
      </c>
      <c r="F11" s="23">
        <f t="shared" si="1"/>
        <v>1268</v>
      </c>
      <c r="G11" s="23">
        <v>3660</v>
      </c>
      <c r="H11" s="23">
        <v>3654</v>
      </c>
      <c r="I11" s="23">
        <v>3584</v>
      </c>
      <c r="J11" s="23">
        <v>3589</v>
      </c>
      <c r="K11" s="23">
        <f t="shared" si="2"/>
        <v>14487</v>
      </c>
      <c r="L11" s="58">
        <f t="shared" si="3"/>
        <v>15755</v>
      </c>
      <c r="M11" s="17">
        <f t="shared" si="0"/>
        <v>3975</v>
      </c>
      <c r="P11" s="12">
        <f t="shared" si="4"/>
        <v>11845</v>
      </c>
    </row>
    <row r="12" spans="1:16" s="17" customFormat="1" ht="15">
      <c r="A12" s="56" t="s">
        <v>63</v>
      </c>
      <c r="B12" s="23">
        <v>146</v>
      </c>
      <c r="C12" s="23">
        <v>133</v>
      </c>
      <c r="D12" s="23">
        <v>136</v>
      </c>
      <c r="E12" s="23">
        <v>144</v>
      </c>
      <c r="F12" s="23">
        <f t="shared" si="1"/>
        <v>559</v>
      </c>
      <c r="G12" s="23">
        <v>4815</v>
      </c>
      <c r="H12" s="23">
        <v>4808</v>
      </c>
      <c r="I12" s="23">
        <v>4710</v>
      </c>
      <c r="J12" s="23">
        <v>4715</v>
      </c>
      <c r="K12" s="23">
        <f t="shared" si="2"/>
        <v>19048</v>
      </c>
      <c r="L12" s="58">
        <f t="shared" si="3"/>
        <v>19607</v>
      </c>
      <c r="M12" s="17">
        <f t="shared" si="0"/>
        <v>4961</v>
      </c>
      <c r="P12" s="12">
        <f t="shared" si="4"/>
        <v>14748</v>
      </c>
    </row>
    <row r="13" spans="1:16" s="17" customFormat="1" ht="15">
      <c r="A13" s="56" t="s">
        <v>36</v>
      </c>
      <c r="B13" s="23">
        <v>75</v>
      </c>
      <c r="C13" s="23">
        <v>73</v>
      </c>
      <c r="D13" s="23">
        <v>72</v>
      </c>
      <c r="E13" s="23">
        <v>73</v>
      </c>
      <c r="F13" s="23">
        <f t="shared" si="1"/>
        <v>293</v>
      </c>
      <c r="G13" s="23">
        <v>4976</v>
      </c>
      <c r="H13" s="23">
        <v>4973</v>
      </c>
      <c r="I13" s="23">
        <v>4822</v>
      </c>
      <c r="J13" s="23">
        <v>4836</v>
      </c>
      <c r="K13" s="23">
        <f t="shared" si="2"/>
        <v>19607</v>
      </c>
      <c r="L13" s="58">
        <f t="shared" si="3"/>
        <v>19900</v>
      </c>
      <c r="M13" s="17">
        <f t="shared" si="0"/>
        <v>5051</v>
      </c>
      <c r="P13" s="12">
        <f t="shared" si="4"/>
        <v>14991</v>
      </c>
    </row>
    <row r="14" spans="1:16" s="17" customFormat="1" ht="15">
      <c r="A14" s="56" t="s">
        <v>37</v>
      </c>
      <c r="B14" s="23">
        <v>7141</v>
      </c>
      <c r="C14" s="23">
        <v>7633</v>
      </c>
      <c r="D14" s="23">
        <v>6425</v>
      </c>
      <c r="E14" s="23">
        <v>7635</v>
      </c>
      <c r="F14" s="23">
        <f t="shared" si="1"/>
        <v>28834</v>
      </c>
      <c r="G14" s="23">
        <v>1263</v>
      </c>
      <c r="H14" s="23">
        <v>1348</v>
      </c>
      <c r="I14" s="23">
        <v>1161</v>
      </c>
      <c r="J14" s="23">
        <v>1367</v>
      </c>
      <c r="K14" s="23">
        <f t="shared" si="2"/>
        <v>5139</v>
      </c>
      <c r="L14" s="58">
        <f t="shared" si="3"/>
        <v>33973</v>
      </c>
      <c r="M14" s="17">
        <f t="shared" si="0"/>
        <v>8404</v>
      </c>
      <c r="P14" s="12">
        <f t="shared" si="4"/>
        <v>24971</v>
      </c>
    </row>
    <row r="15" spans="1:16" s="17" customFormat="1" ht="17.25" customHeight="1">
      <c r="A15" s="56" t="s">
        <v>64</v>
      </c>
      <c r="B15" s="23">
        <v>5258</v>
      </c>
      <c r="C15" s="23">
        <v>5258</v>
      </c>
      <c r="D15" s="23">
        <v>5033</v>
      </c>
      <c r="E15" s="23">
        <v>5128</v>
      </c>
      <c r="F15" s="23">
        <f t="shared" si="1"/>
        <v>20677</v>
      </c>
      <c r="G15" s="23">
        <v>478</v>
      </c>
      <c r="H15" s="23">
        <v>485</v>
      </c>
      <c r="I15" s="23">
        <v>485</v>
      </c>
      <c r="J15" s="23">
        <v>479</v>
      </c>
      <c r="K15" s="23">
        <f t="shared" si="2"/>
        <v>1927</v>
      </c>
      <c r="L15" s="58">
        <f t="shared" si="3"/>
        <v>22604</v>
      </c>
      <c r="M15" s="17">
        <f t="shared" si="0"/>
        <v>5736</v>
      </c>
      <c r="P15" s="12">
        <f t="shared" si="4"/>
        <v>16997</v>
      </c>
    </row>
    <row r="16" spans="1:16" s="17" customFormat="1" ht="15">
      <c r="A16" s="56" t="s">
        <v>38</v>
      </c>
      <c r="B16" s="23">
        <v>3831</v>
      </c>
      <c r="C16" s="23">
        <v>3835</v>
      </c>
      <c r="D16" s="23">
        <v>3730</v>
      </c>
      <c r="E16" s="23">
        <v>3717</v>
      </c>
      <c r="F16" s="23">
        <f t="shared" si="1"/>
        <v>15113</v>
      </c>
      <c r="G16" s="23">
        <v>497</v>
      </c>
      <c r="H16" s="23">
        <v>498</v>
      </c>
      <c r="I16" s="23">
        <v>497</v>
      </c>
      <c r="J16" s="23">
        <v>499</v>
      </c>
      <c r="K16" s="23">
        <f t="shared" si="2"/>
        <v>1991</v>
      </c>
      <c r="L16" s="58">
        <f t="shared" si="3"/>
        <v>17104</v>
      </c>
      <c r="M16" s="17">
        <f t="shared" si="0"/>
        <v>4328</v>
      </c>
      <c r="P16" s="12">
        <f t="shared" si="4"/>
        <v>12888</v>
      </c>
    </row>
    <row r="17" spans="1:16" s="17" customFormat="1" ht="15">
      <c r="A17" s="56" t="s">
        <v>65</v>
      </c>
      <c r="B17" s="23">
        <v>7142</v>
      </c>
      <c r="C17" s="23">
        <v>7631</v>
      </c>
      <c r="D17" s="23">
        <v>7389</v>
      </c>
      <c r="E17" s="23">
        <v>8051</v>
      </c>
      <c r="F17" s="23">
        <f t="shared" si="1"/>
        <v>30213</v>
      </c>
      <c r="G17" s="23">
        <v>77</v>
      </c>
      <c r="H17" s="23">
        <v>77</v>
      </c>
      <c r="I17" s="23">
        <v>53</v>
      </c>
      <c r="J17" s="23">
        <v>54</v>
      </c>
      <c r="K17" s="23">
        <f t="shared" si="2"/>
        <v>261</v>
      </c>
      <c r="L17" s="58">
        <f t="shared" si="3"/>
        <v>30474</v>
      </c>
      <c r="M17" s="17">
        <f>B17+G17</f>
        <v>7219</v>
      </c>
      <c r="P17" s="12">
        <f>B17+C17+D17+G17+H17+I17</f>
        <v>22369</v>
      </c>
    </row>
    <row r="18" spans="1:16" s="17" customFormat="1" ht="15">
      <c r="A18" s="56" t="s">
        <v>42</v>
      </c>
      <c r="B18" s="23">
        <v>5068</v>
      </c>
      <c r="C18" s="23">
        <v>5405</v>
      </c>
      <c r="D18" s="23">
        <v>5296</v>
      </c>
      <c r="E18" s="23">
        <v>5334</v>
      </c>
      <c r="F18" s="23">
        <f t="shared" si="1"/>
        <v>21103</v>
      </c>
      <c r="G18" s="23">
        <v>1501</v>
      </c>
      <c r="H18" s="23">
        <v>1683</v>
      </c>
      <c r="I18" s="23">
        <v>1674</v>
      </c>
      <c r="J18" s="23">
        <v>1671</v>
      </c>
      <c r="K18" s="23">
        <f t="shared" si="2"/>
        <v>6529</v>
      </c>
      <c r="L18" s="58">
        <f t="shared" si="3"/>
        <v>27632</v>
      </c>
      <c r="M18" s="17">
        <f t="shared" si="0"/>
        <v>6569</v>
      </c>
      <c r="P18" s="12">
        <f t="shared" si="4"/>
        <v>20627</v>
      </c>
    </row>
    <row r="19" spans="1:16" s="17" customFormat="1" ht="15">
      <c r="A19" s="56" t="s">
        <v>69</v>
      </c>
      <c r="B19" s="23">
        <v>7686</v>
      </c>
      <c r="C19" s="23">
        <v>7688</v>
      </c>
      <c r="D19" s="23">
        <v>7694</v>
      </c>
      <c r="E19" s="23">
        <v>7696</v>
      </c>
      <c r="F19" s="23">
        <f t="shared" si="1"/>
        <v>30764</v>
      </c>
      <c r="G19" s="23">
        <v>11535</v>
      </c>
      <c r="H19" s="23">
        <v>11536</v>
      </c>
      <c r="I19" s="23">
        <v>11535</v>
      </c>
      <c r="J19" s="23">
        <v>11539</v>
      </c>
      <c r="K19" s="23">
        <f t="shared" si="2"/>
        <v>46145</v>
      </c>
      <c r="L19" s="58">
        <f t="shared" si="3"/>
        <v>76909</v>
      </c>
      <c r="M19" s="17">
        <f t="shared" si="0"/>
        <v>19221</v>
      </c>
      <c r="P19" s="12">
        <f t="shared" si="4"/>
        <v>57674</v>
      </c>
    </row>
    <row r="20" spans="1:16" s="17" customFormat="1" ht="15">
      <c r="A20" s="56" t="s">
        <v>44</v>
      </c>
      <c r="B20" s="23">
        <v>1096</v>
      </c>
      <c r="C20" s="23">
        <v>1201</v>
      </c>
      <c r="D20" s="23">
        <v>1183</v>
      </c>
      <c r="E20" s="23">
        <v>1210</v>
      </c>
      <c r="F20" s="23">
        <f t="shared" si="1"/>
        <v>4690</v>
      </c>
      <c r="G20" s="23">
        <v>1396</v>
      </c>
      <c r="H20" s="23">
        <v>1531</v>
      </c>
      <c r="I20" s="23">
        <v>1503</v>
      </c>
      <c r="J20" s="23">
        <v>1539</v>
      </c>
      <c r="K20" s="23">
        <f t="shared" si="2"/>
        <v>5969</v>
      </c>
      <c r="L20" s="58">
        <f t="shared" si="3"/>
        <v>10659</v>
      </c>
      <c r="M20" s="17">
        <f t="shared" si="0"/>
        <v>2492</v>
      </c>
      <c r="P20" s="12">
        <f t="shared" si="4"/>
        <v>7910</v>
      </c>
    </row>
    <row r="21" spans="1:16" s="17" customFormat="1" ht="15">
      <c r="A21" s="56" t="s">
        <v>70</v>
      </c>
      <c r="B21" s="23">
        <v>380</v>
      </c>
      <c r="C21" s="23">
        <v>385</v>
      </c>
      <c r="D21" s="23">
        <v>385</v>
      </c>
      <c r="E21" s="23">
        <v>380</v>
      </c>
      <c r="F21" s="23">
        <f t="shared" si="1"/>
        <v>1530</v>
      </c>
      <c r="G21" s="23">
        <v>465</v>
      </c>
      <c r="H21" s="23">
        <v>470</v>
      </c>
      <c r="I21" s="23">
        <v>470</v>
      </c>
      <c r="J21" s="23">
        <v>465</v>
      </c>
      <c r="K21" s="23">
        <f t="shared" si="2"/>
        <v>1870</v>
      </c>
      <c r="L21" s="58">
        <f t="shared" si="3"/>
        <v>3400</v>
      </c>
      <c r="M21" s="17">
        <f t="shared" si="0"/>
        <v>845</v>
      </c>
      <c r="P21" s="12">
        <f t="shared" si="4"/>
        <v>2555</v>
      </c>
    </row>
    <row r="22" spans="1:16" s="17" customFormat="1" ht="15">
      <c r="A22" s="56" t="s">
        <v>45</v>
      </c>
      <c r="B22" s="23">
        <v>844</v>
      </c>
      <c r="C22" s="23">
        <v>794</v>
      </c>
      <c r="D22" s="23">
        <v>499</v>
      </c>
      <c r="E22" s="23">
        <v>943</v>
      </c>
      <c r="F22" s="23">
        <f t="shared" si="1"/>
        <v>3080</v>
      </c>
      <c r="G22" s="23">
        <v>717</v>
      </c>
      <c r="H22" s="23">
        <v>701</v>
      </c>
      <c r="I22" s="23">
        <v>388</v>
      </c>
      <c r="J22" s="23">
        <v>854</v>
      </c>
      <c r="K22" s="23">
        <f t="shared" si="2"/>
        <v>2660</v>
      </c>
      <c r="L22" s="58">
        <f t="shared" si="3"/>
        <v>5740</v>
      </c>
      <c r="M22" s="17">
        <f t="shared" si="0"/>
        <v>1561</v>
      </c>
      <c r="P22" s="12">
        <f t="shared" si="4"/>
        <v>3943</v>
      </c>
    </row>
    <row r="23" spans="1:16" s="17" customFormat="1" ht="15">
      <c r="A23" s="56" t="s">
        <v>71</v>
      </c>
      <c r="B23" s="23">
        <v>40</v>
      </c>
      <c r="C23" s="23">
        <v>42</v>
      </c>
      <c r="D23" s="23">
        <v>44</v>
      </c>
      <c r="E23" s="23">
        <v>43</v>
      </c>
      <c r="F23" s="23">
        <f t="shared" si="1"/>
        <v>169</v>
      </c>
      <c r="G23" s="23">
        <v>77</v>
      </c>
      <c r="H23" s="23">
        <v>80</v>
      </c>
      <c r="I23" s="23">
        <v>78</v>
      </c>
      <c r="J23" s="23">
        <v>79</v>
      </c>
      <c r="K23" s="23">
        <f t="shared" si="2"/>
        <v>314</v>
      </c>
      <c r="L23" s="58">
        <f t="shared" si="3"/>
        <v>483</v>
      </c>
      <c r="M23" s="17">
        <f t="shared" si="0"/>
        <v>117</v>
      </c>
      <c r="P23" s="12">
        <f t="shared" si="4"/>
        <v>361</v>
      </c>
    </row>
    <row r="24" spans="1:16" s="17" customFormat="1" ht="15">
      <c r="A24" s="56" t="s">
        <v>72</v>
      </c>
      <c r="B24" s="23">
        <v>204</v>
      </c>
      <c r="C24" s="23">
        <v>200</v>
      </c>
      <c r="D24" s="23">
        <v>192</v>
      </c>
      <c r="E24" s="23">
        <v>188</v>
      </c>
      <c r="F24" s="23">
        <f t="shared" si="1"/>
        <v>784</v>
      </c>
      <c r="G24" s="23">
        <v>111</v>
      </c>
      <c r="H24" s="23">
        <v>108</v>
      </c>
      <c r="I24" s="23">
        <v>102</v>
      </c>
      <c r="J24" s="23">
        <v>99</v>
      </c>
      <c r="K24" s="23">
        <f t="shared" si="2"/>
        <v>420</v>
      </c>
      <c r="L24" s="58">
        <f t="shared" si="3"/>
        <v>1204</v>
      </c>
      <c r="M24" s="17">
        <f t="shared" si="0"/>
        <v>315</v>
      </c>
      <c r="P24" s="12">
        <f t="shared" si="4"/>
        <v>917</v>
      </c>
    </row>
    <row r="25" spans="1:16" s="17" customFormat="1" ht="15">
      <c r="A25" s="56" t="s">
        <v>74</v>
      </c>
      <c r="B25" s="23">
        <v>60</v>
      </c>
      <c r="C25" s="23">
        <v>64</v>
      </c>
      <c r="D25" s="53">
        <v>68</v>
      </c>
      <c r="E25" s="23">
        <v>76</v>
      </c>
      <c r="F25" s="23">
        <f t="shared" si="1"/>
        <v>268</v>
      </c>
      <c r="G25" s="23">
        <v>0</v>
      </c>
      <c r="H25" s="23">
        <v>3</v>
      </c>
      <c r="I25" s="53">
        <v>13</v>
      </c>
      <c r="J25" s="23">
        <v>12</v>
      </c>
      <c r="K25" s="23">
        <f t="shared" si="2"/>
        <v>28</v>
      </c>
      <c r="L25" s="58">
        <f t="shared" si="3"/>
        <v>296</v>
      </c>
      <c r="M25" s="17">
        <f t="shared" si="0"/>
        <v>60</v>
      </c>
      <c r="P25" s="12">
        <f t="shared" si="4"/>
        <v>208</v>
      </c>
    </row>
    <row r="26" spans="1:16" s="17" customFormat="1" ht="15">
      <c r="A26" s="56" t="s">
        <v>73</v>
      </c>
      <c r="B26" s="23">
        <v>1573</v>
      </c>
      <c r="C26" s="23">
        <v>1868</v>
      </c>
      <c r="D26" s="23">
        <v>1622</v>
      </c>
      <c r="E26" s="23">
        <v>1669</v>
      </c>
      <c r="F26" s="23">
        <f t="shared" si="1"/>
        <v>6732</v>
      </c>
      <c r="G26" s="23">
        <v>1572</v>
      </c>
      <c r="H26" s="23">
        <v>1869</v>
      </c>
      <c r="I26" s="23">
        <v>1439</v>
      </c>
      <c r="J26" s="23">
        <v>1458</v>
      </c>
      <c r="K26" s="23">
        <f t="shared" si="2"/>
        <v>6338</v>
      </c>
      <c r="L26" s="58">
        <f t="shared" si="3"/>
        <v>13070</v>
      </c>
      <c r="M26" s="17">
        <f t="shared" si="0"/>
        <v>3145</v>
      </c>
      <c r="P26" s="12">
        <f t="shared" si="4"/>
        <v>9943</v>
      </c>
    </row>
    <row r="27" spans="1:16" s="17" customFormat="1" ht="30">
      <c r="A27" s="56" t="s">
        <v>86</v>
      </c>
      <c r="B27" s="23">
        <v>7950</v>
      </c>
      <c r="C27" s="23">
        <v>7229</v>
      </c>
      <c r="D27" s="23">
        <v>6635</v>
      </c>
      <c r="E27" s="23">
        <v>9872</v>
      </c>
      <c r="F27" s="23">
        <f t="shared" si="1"/>
        <v>31686</v>
      </c>
      <c r="G27" s="23">
        <v>6505</v>
      </c>
      <c r="H27" s="23">
        <v>5912</v>
      </c>
      <c r="I27" s="23">
        <v>5429</v>
      </c>
      <c r="J27" s="23">
        <v>8081</v>
      </c>
      <c r="K27" s="23">
        <f t="shared" si="2"/>
        <v>25927</v>
      </c>
      <c r="L27" s="58">
        <f t="shared" si="3"/>
        <v>57613</v>
      </c>
      <c r="M27" s="17">
        <f t="shared" si="0"/>
        <v>14455</v>
      </c>
      <c r="P27" s="12">
        <f t="shared" si="4"/>
        <v>39660</v>
      </c>
    </row>
    <row r="28" spans="1:16" s="17" customFormat="1" ht="15">
      <c r="A28" s="56" t="s">
        <v>87</v>
      </c>
      <c r="B28" s="23">
        <v>2921</v>
      </c>
      <c r="C28" s="53">
        <v>2862</v>
      </c>
      <c r="D28" s="23">
        <v>3013</v>
      </c>
      <c r="E28" s="23">
        <v>3012</v>
      </c>
      <c r="F28" s="23">
        <f t="shared" si="1"/>
        <v>11808</v>
      </c>
      <c r="G28" s="57">
        <v>3100</v>
      </c>
      <c r="H28" s="53">
        <v>3162</v>
      </c>
      <c r="I28" s="23">
        <v>3013</v>
      </c>
      <c r="J28" s="23">
        <v>3014</v>
      </c>
      <c r="K28" s="23">
        <f t="shared" si="2"/>
        <v>12289</v>
      </c>
      <c r="L28" s="58">
        <f t="shared" si="3"/>
        <v>24097</v>
      </c>
      <c r="M28" s="17">
        <f t="shared" si="0"/>
        <v>6021</v>
      </c>
      <c r="P28" s="12">
        <f t="shared" si="4"/>
        <v>18071</v>
      </c>
    </row>
    <row r="29" spans="1:16" s="17" customFormat="1" ht="15">
      <c r="A29" s="12" t="s">
        <v>116</v>
      </c>
      <c r="B29" s="23">
        <v>210</v>
      </c>
      <c r="C29" s="23">
        <v>315</v>
      </c>
      <c r="D29" s="23">
        <v>190</v>
      </c>
      <c r="E29" s="23">
        <v>335</v>
      </c>
      <c r="F29" s="23">
        <f t="shared" si="1"/>
        <v>1050</v>
      </c>
      <c r="G29" s="57">
        <v>205</v>
      </c>
      <c r="H29" s="23">
        <v>275</v>
      </c>
      <c r="I29" s="23">
        <v>175</v>
      </c>
      <c r="J29" s="23">
        <v>295</v>
      </c>
      <c r="K29" s="23">
        <f t="shared" si="2"/>
        <v>950</v>
      </c>
      <c r="L29" s="58">
        <f t="shared" si="3"/>
        <v>2000</v>
      </c>
      <c r="M29" s="17">
        <f t="shared" si="0"/>
        <v>415</v>
      </c>
      <c r="P29" s="12">
        <f t="shared" si="4"/>
        <v>1370</v>
      </c>
    </row>
    <row r="30" spans="1:16" s="17" customFormat="1" ht="15.75">
      <c r="A30" s="39" t="s">
        <v>117</v>
      </c>
      <c r="B30" s="23">
        <v>1324</v>
      </c>
      <c r="C30" s="23">
        <v>2600</v>
      </c>
      <c r="D30" s="23">
        <v>1540</v>
      </c>
      <c r="E30" s="23">
        <v>1250</v>
      </c>
      <c r="F30" s="23">
        <f t="shared" si="1"/>
        <v>6714</v>
      </c>
      <c r="G30" s="23">
        <v>1676</v>
      </c>
      <c r="H30" s="23">
        <v>2685</v>
      </c>
      <c r="I30" s="23">
        <v>1675</v>
      </c>
      <c r="J30" s="23">
        <v>1250</v>
      </c>
      <c r="K30" s="23">
        <f t="shared" si="2"/>
        <v>7286</v>
      </c>
      <c r="L30" s="58">
        <f t="shared" si="3"/>
        <v>14000</v>
      </c>
      <c r="M30" s="17">
        <f t="shared" si="0"/>
        <v>3000</v>
      </c>
      <c r="P30" s="12">
        <f t="shared" si="4"/>
        <v>11500</v>
      </c>
    </row>
    <row r="31" spans="1:16" s="17" customFormat="1" ht="15.75">
      <c r="A31" s="39" t="s">
        <v>118</v>
      </c>
      <c r="B31" s="23">
        <v>30</v>
      </c>
      <c r="C31" s="23">
        <v>72</v>
      </c>
      <c r="D31" s="23"/>
      <c r="E31" s="23"/>
      <c r="F31" s="23">
        <f t="shared" si="1"/>
        <v>102</v>
      </c>
      <c r="G31" s="57">
        <v>220</v>
      </c>
      <c r="H31" s="23">
        <v>178</v>
      </c>
      <c r="I31" s="23"/>
      <c r="J31" s="23"/>
      <c r="K31" s="23">
        <f t="shared" si="2"/>
        <v>398</v>
      </c>
      <c r="L31" s="58">
        <f t="shared" si="3"/>
        <v>500</v>
      </c>
      <c r="P31" s="12"/>
    </row>
    <row r="32" spans="1:16" s="17" customFormat="1" ht="15.75">
      <c r="A32" s="39" t="s">
        <v>119</v>
      </c>
      <c r="B32" s="23"/>
      <c r="C32" s="23">
        <v>200</v>
      </c>
      <c r="D32" s="23">
        <v>160</v>
      </c>
      <c r="E32" s="23">
        <v>300</v>
      </c>
      <c r="F32" s="23">
        <f t="shared" si="1"/>
        <v>660</v>
      </c>
      <c r="G32" s="57"/>
      <c r="H32" s="23">
        <v>100</v>
      </c>
      <c r="I32" s="23">
        <v>90</v>
      </c>
      <c r="J32" s="23">
        <v>150</v>
      </c>
      <c r="K32" s="23">
        <f t="shared" si="2"/>
        <v>340</v>
      </c>
      <c r="L32" s="58">
        <f t="shared" si="3"/>
        <v>1000</v>
      </c>
      <c r="P32" s="12"/>
    </row>
    <row r="33" spans="1:16" s="25" customFormat="1" ht="15">
      <c r="A33" s="21" t="s">
        <v>51</v>
      </c>
      <c r="B33" s="58">
        <f>SUM(B6:B32)</f>
        <v>69638</v>
      </c>
      <c r="C33" s="58">
        <f aca="true" t="shared" si="5" ref="C33:L33">SUM(C6:C32)</f>
        <v>72707</v>
      </c>
      <c r="D33" s="58">
        <f t="shared" si="5"/>
        <v>68111</v>
      </c>
      <c r="E33" s="58">
        <f t="shared" si="5"/>
        <v>74463</v>
      </c>
      <c r="F33" s="58">
        <f t="shared" si="5"/>
        <v>284919</v>
      </c>
      <c r="G33" s="58">
        <f t="shared" si="5"/>
        <v>58746</v>
      </c>
      <c r="H33" s="58">
        <f t="shared" si="5"/>
        <v>60052</v>
      </c>
      <c r="I33" s="58">
        <f t="shared" si="5"/>
        <v>56436</v>
      </c>
      <c r="J33" s="58">
        <f t="shared" si="5"/>
        <v>59534</v>
      </c>
      <c r="K33" s="58">
        <f t="shared" si="5"/>
        <v>234768</v>
      </c>
      <c r="L33" s="58">
        <f t="shared" si="5"/>
        <v>519687</v>
      </c>
      <c r="M33" s="17">
        <f t="shared" si="0"/>
        <v>128384</v>
      </c>
      <c r="P33" s="12">
        <f t="shared" si="4"/>
        <v>385690</v>
      </c>
    </row>
  </sheetData>
  <sheetProtection/>
  <mergeCells count="7">
    <mergeCell ref="A2:L2"/>
    <mergeCell ref="H1:L1"/>
    <mergeCell ref="B4:F4"/>
    <mergeCell ref="G4:K4"/>
    <mergeCell ref="L4:L5"/>
    <mergeCell ref="B3:L3"/>
    <mergeCell ref="A3:A5"/>
  </mergeCells>
  <printOptions/>
  <pageMargins left="0" right="0" top="0" bottom="0" header="0.31496062992125984" footer="0.31496062992125984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5"/>
  <sheetViews>
    <sheetView zoomScalePageLayoutView="0" workbookViewId="0" topLeftCell="A1">
      <selection activeCell="I37" sqref="I37"/>
    </sheetView>
  </sheetViews>
  <sheetFormatPr defaultColWidth="9.140625" defaultRowHeight="15"/>
  <cols>
    <col min="1" max="1" width="31.8515625" style="3" customWidth="1"/>
    <col min="2" max="12" width="9.140625" style="3" customWidth="1"/>
    <col min="13" max="13" width="9.140625" style="3" hidden="1" customWidth="1"/>
    <col min="14" max="14" width="0" style="3" hidden="1" customWidth="1"/>
    <col min="15" max="16384" width="9.140625" style="3" customWidth="1"/>
  </cols>
  <sheetData>
    <row r="1" spans="8:12" ht="12.75">
      <c r="H1" s="73" t="s">
        <v>12</v>
      </c>
      <c r="I1" s="73"/>
      <c r="J1" s="73"/>
      <c r="K1" s="73"/>
      <c r="L1" s="73"/>
    </row>
    <row r="2" spans="1:12" ht="30.75" customHeight="1">
      <c r="A2" s="66" t="s">
        <v>115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.75" customHeight="1">
      <c r="A3" s="74" t="s">
        <v>1</v>
      </c>
      <c r="B3" s="65" t="s">
        <v>58</v>
      </c>
      <c r="C3" s="65"/>
      <c r="D3" s="65"/>
      <c r="E3" s="65"/>
      <c r="F3" s="65"/>
      <c r="G3" s="65" t="s">
        <v>59</v>
      </c>
      <c r="H3" s="65"/>
      <c r="I3" s="65"/>
      <c r="J3" s="65"/>
      <c r="K3" s="65"/>
      <c r="L3" s="77" t="s">
        <v>9</v>
      </c>
    </row>
    <row r="4" spans="1:12" ht="12.75" customHeight="1">
      <c r="A4" s="75"/>
      <c r="B4" s="72" t="s">
        <v>7</v>
      </c>
      <c r="C4" s="72"/>
      <c r="D4" s="72"/>
      <c r="E4" s="72"/>
      <c r="F4" s="81" t="s">
        <v>114</v>
      </c>
      <c r="G4" s="72" t="s">
        <v>7</v>
      </c>
      <c r="H4" s="72"/>
      <c r="I4" s="72"/>
      <c r="J4" s="72"/>
      <c r="K4" s="81" t="s">
        <v>114</v>
      </c>
      <c r="L4" s="77"/>
    </row>
    <row r="5" spans="1:12" ht="12.75">
      <c r="A5" s="76"/>
      <c r="B5" s="37" t="s">
        <v>3</v>
      </c>
      <c r="C5" s="37" t="s">
        <v>4</v>
      </c>
      <c r="D5" s="37" t="s">
        <v>5</v>
      </c>
      <c r="E5" s="37" t="s">
        <v>6</v>
      </c>
      <c r="F5" s="82"/>
      <c r="G5" s="37" t="s">
        <v>3</v>
      </c>
      <c r="H5" s="37" t="s">
        <v>4</v>
      </c>
      <c r="I5" s="37" t="s">
        <v>5</v>
      </c>
      <c r="J5" s="37" t="s">
        <v>6</v>
      </c>
      <c r="K5" s="82"/>
      <c r="L5" s="77"/>
    </row>
    <row r="6" spans="1:14" ht="13.5">
      <c r="A6" s="6" t="s">
        <v>17</v>
      </c>
      <c r="B6" s="2">
        <v>2135</v>
      </c>
      <c r="C6" s="2">
        <v>2410</v>
      </c>
      <c r="D6" s="2">
        <v>2255</v>
      </c>
      <c r="E6" s="2">
        <v>2634</v>
      </c>
      <c r="F6" s="2">
        <f>SUM(B6:E6)</f>
        <v>9434</v>
      </c>
      <c r="G6" s="10">
        <v>40</v>
      </c>
      <c r="H6" s="10">
        <v>30</v>
      </c>
      <c r="I6" s="10">
        <v>40</v>
      </c>
      <c r="J6" s="11">
        <v>30</v>
      </c>
      <c r="K6" s="11">
        <f>SUM(G6:J6)</f>
        <v>140</v>
      </c>
      <c r="L6" s="9">
        <f>F6+K6</f>
        <v>9574</v>
      </c>
      <c r="M6" s="8">
        <f aca="true" t="shared" si="0" ref="M6:M24">B6+G6</f>
        <v>2175</v>
      </c>
      <c r="N6" s="2">
        <f aca="true" t="shared" si="1" ref="N6:N24">B6+C6+D6+G6+H6+I6</f>
        <v>6910</v>
      </c>
    </row>
    <row r="7" spans="1:14" ht="13.5">
      <c r="A7" s="6" t="s">
        <v>34</v>
      </c>
      <c r="B7" s="2">
        <v>59</v>
      </c>
      <c r="C7" s="2">
        <v>59</v>
      </c>
      <c r="D7" s="2">
        <v>60</v>
      </c>
      <c r="E7" s="2">
        <v>61</v>
      </c>
      <c r="F7" s="2">
        <f aca="true" t="shared" si="2" ref="F7:F24">SUM(B7:E7)</f>
        <v>239</v>
      </c>
      <c r="G7" s="10">
        <v>1431</v>
      </c>
      <c r="H7" s="10">
        <v>1432</v>
      </c>
      <c r="I7" s="10">
        <v>1432</v>
      </c>
      <c r="J7" s="11">
        <v>1432</v>
      </c>
      <c r="K7" s="11">
        <f aca="true" t="shared" si="3" ref="K7:K24">SUM(G7:J7)</f>
        <v>5727</v>
      </c>
      <c r="L7" s="9">
        <f aca="true" t="shared" si="4" ref="L7:L25">F7+K7</f>
        <v>5966</v>
      </c>
      <c r="M7" s="8">
        <f t="shared" si="0"/>
        <v>1490</v>
      </c>
      <c r="N7" s="2">
        <f t="shared" si="1"/>
        <v>4473</v>
      </c>
    </row>
    <row r="8" spans="1:14" ht="13.5">
      <c r="A8" s="6" t="s">
        <v>35</v>
      </c>
      <c r="B8" s="2">
        <v>151</v>
      </c>
      <c r="C8" s="2">
        <v>151</v>
      </c>
      <c r="D8" s="2">
        <v>151</v>
      </c>
      <c r="E8" s="2">
        <v>151</v>
      </c>
      <c r="F8" s="2">
        <f t="shared" si="2"/>
        <v>604</v>
      </c>
      <c r="G8" s="10">
        <v>1363</v>
      </c>
      <c r="H8" s="10">
        <v>1363</v>
      </c>
      <c r="I8" s="10">
        <v>1363</v>
      </c>
      <c r="J8" s="11">
        <v>1362</v>
      </c>
      <c r="K8" s="11">
        <f t="shared" si="3"/>
        <v>5451</v>
      </c>
      <c r="L8" s="9">
        <f t="shared" si="4"/>
        <v>6055</v>
      </c>
      <c r="M8" s="8">
        <f t="shared" si="0"/>
        <v>1514</v>
      </c>
      <c r="N8" s="2">
        <f t="shared" si="1"/>
        <v>4542</v>
      </c>
    </row>
    <row r="9" spans="1:14" ht="13.5">
      <c r="A9" s="6" t="s">
        <v>24</v>
      </c>
      <c r="B9" s="2">
        <v>2502</v>
      </c>
      <c r="C9" s="2">
        <v>2502</v>
      </c>
      <c r="D9" s="2">
        <v>2502</v>
      </c>
      <c r="E9" s="2">
        <v>2502</v>
      </c>
      <c r="F9" s="2">
        <f t="shared" si="2"/>
        <v>10008</v>
      </c>
      <c r="G9" s="10">
        <v>78</v>
      </c>
      <c r="H9" s="10">
        <v>78</v>
      </c>
      <c r="I9" s="10">
        <v>77</v>
      </c>
      <c r="J9" s="11">
        <v>77</v>
      </c>
      <c r="K9" s="11">
        <f t="shared" si="3"/>
        <v>310</v>
      </c>
      <c r="L9" s="9">
        <f t="shared" si="4"/>
        <v>10318</v>
      </c>
      <c r="M9" s="8">
        <f t="shared" si="0"/>
        <v>2580</v>
      </c>
      <c r="N9" s="2">
        <f t="shared" si="1"/>
        <v>7739</v>
      </c>
    </row>
    <row r="10" spans="1:14" ht="13.5">
      <c r="A10" s="6" t="s">
        <v>39</v>
      </c>
      <c r="B10" s="2">
        <v>6</v>
      </c>
      <c r="C10" s="2">
        <v>6</v>
      </c>
      <c r="D10" s="2">
        <v>6</v>
      </c>
      <c r="E10" s="2">
        <v>6</v>
      </c>
      <c r="F10" s="2">
        <f t="shared" si="2"/>
        <v>24</v>
      </c>
      <c r="G10" s="10">
        <v>1439</v>
      </c>
      <c r="H10" s="10">
        <v>1440</v>
      </c>
      <c r="I10" s="10">
        <v>1440</v>
      </c>
      <c r="J10" s="11">
        <v>1439</v>
      </c>
      <c r="K10" s="11">
        <f t="shared" si="3"/>
        <v>5758</v>
      </c>
      <c r="L10" s="9">
        <f t="shared" si="4"/>
        <v>5782</v>
      </c>
      <c r="M10" s="8">
        <f t="shared" si="0"/>
        <v>1445</v>
      </c>
      <c r="N10" s="2">
        <f t="shared" si="1"/>
        <v>4337</v>
      </c>
    </row>
    <row r="11" spans="1:14" ht="13.5">
      <c r="A11" s="6" t="s">
        <v>40</v>
      </c>
      <c r="B11" s="2">
        <v>180</v>
      </c>
      <c r="C11" s="2">
        <v>180</v>
      </c>
      <c r="D11" s="2">
        <v>180</v>
      </c>
      <c r="E11" s="2">
        <v>180</v>
      </c>
      <c r="F11" s="2">
        <f t="shared" si="2"/>
        <v>720</v>
      </c>
      <c r="G11" s="10">
        <v>1046</v>
      </c>
      <c r="H11" s="10">
        <v>1046</v>
      </c>
      <c r="I11" s="10">
        <v>1046</v>
      </c>
      <c r="J11" s="11">
        <v>1036</v>
      </c>
      <c r="K11" s="11">
        <f t="shared" si="3"/>
        <v>4174</v>
      </c>
      <c r="L11" s="9">
        <f t="shared" si="4"/>
        <v>4894</v>
      </c>
      <c r="M11" s="8">
        <f t="shared" si="0"/>
        <v>1226</v>
      </c>
      <c r="N11" s="2">
        <f t="shared" si="1"/>
        <v>3678</v>
      </c>
    </row>
    <row r="12" spans="1:14" ht="13.5">
      <c r="A12" s="11" t="s">
        <v>33</v>
      </c>
      <c r="B12" s="11">
        <v>60</v>
      </c>
      <c r="C12" s="11">
        <v>60</v>
      </c>
      <c r="D12" s="11">
        <v>60</v>
      </c>
      <c r="E12" s="11">
        <v>60</v>
      </c>
      <c r="F12" s="2">
        <f t="shared" si="2"/>
        <v>240</v>
      </c>
      <c r="G12" s="11">
        <v>1149</v>
      </c>
      <c r="H12" s="11">
        <v>1147</v>
      </c>
      <c r="I12" s="11">
        <v>1147</v>
      </c>
      <c r="J12" s="11">
        <v>1144</v>
      </c>
      <c r="K12" s="11">
        <f t="shared" si="3"/>
        <v>4587</v>
      </c>
      <c r="L12" s="9">
        <f t="shared" si="4"/>
        <v>4827</v>
      </c>
      <c r="M12" s="8">
        <f t="shared" si="0"/>
        <v>1209</v>
      </c>
      <c r="N12" s="2">
        <f t="shared" si="1"/>
        <v>3623</v>
      </c>
    </row>
    <row r="13" spans="1:14" ht="13.5">
      <c r="A13" s="6" t="s">
        <v>36</v>
      </c>
      <c r="B13" s="2">
        <v>8</v>
      </c>
      <c r="C13" s="2">
        <v>8</v>
      </c>
      <c r="D13" s="2">
        <v>12</v>
      </c>
      <c r="E13" s="2">
        <v>12</v>
      </c>
      <c r="F13" s="2">
        <f t="shared" si="2"/>
        <v>40</v>
      </c>
      <c r="G13" s="10">
        <v>1636</v>
      </c>
      <c r="H13" s="10">
        <v>1672</v>
      </c>
      <c r="I13" s="10">
        <v>1688</v>
      </c>
      <c r="J13" s="11">
        <v>1668</v>
      </c>
      <c r="K13" s="11">
        <f t="shared" si="3"/>
        <v>6664</v>
      </c>
      <c r="L13" s="9">
        <f t="shared" si="4"/>
        <v>6704</v>
      </c>
      <c r="M13" s="8">
        <f t="shared" si="0"/>
        <v>1644</v>
      </c>
      <c r="N13" s="2">
        <f t="shared" si="1"/>
        <v>5024</v>
      </c>
    </row>
    <row r="14" spans="1:14" ht="13.5">
      <c r="A14" s="6" t="s">
        <v>37</v>
      </c>
      <c r="B14" s="2">
        <v>2271</v>
      </c>
      <c r="C14" s="2">
        <v>2231</v>
      </c>
      <c r="D14" s="2">
        <v>2231</v>
      </c>
      <c r="E14" s="2">
        <v>2271</v>
      </c>
      <c r="F14" s="2">
        <f t="shared" si="2"/>
        <v>9004</v>
      </c>
      <c r="G14" s="10">
        <v>417</v>
      </c>
      <c r="H14" s="10">
        <v>397</v>
      </c>
      <c r="I14" s="10">
        <v>418</v>
      </c>
      <c r="J14" s="11">
        <v>438</v>
      </c>
      <c r="K14" s="11">
        <f t="shared" si="3"/>
        <v>1670</v>
      </c>
      <c r="L14" s="9">
        <f t="shared" si="4"/>
        <v>10674</v>
      </c>
      <c r="M14" s="8">
        <f t="shared" si="0"/>
        <v>2688</v>
      </c>
      <c r="N14" s="2">
        <f t="shared" si="1"/>
        <v>7965</v>
      </c>
    </row>
    <row r="15" spans="1:14" ht="13.5">
      <c r="A15" s="6" t="s">
        <v>41</v>
      </c>
      <c r="B15" s="2">
        <v>1535</v>
      </c>
      <c r="C15" s="2">
        <v>1535</v>
      </c>
      <c r="D15" s="2">
        <v>1535</v>
      </c>
      <c r="E15" s="2">
        <v>1535</v>
      </c>
      <c r="F15" s="2">
        <f t="shared" si="2"/>
        <v>6140</v>
      </c>
      <c r="G15" s="10">
        <v>152</v>
      </c>
      <c r="H15" s="10">
        <v>153</v>
      </c>
      <c r="I15" s="10">
        <v>153</v>
      </c>
      <c r="J15" s="11">
        <v>152</v>
      </c>
      <c r="K15" s="11">
        <f t="shared" si="3"/>
        <v>610</v>
      </c>
      <c r="L15" s="9">
        <f t="shared" si="4"/>
        <v>6750</v>
      </c>
      <c r="M15" s="8">
        <f t="shared" si="0"/>
        <v>1687</v>
      </c>
      <c r="N15" s="2">
        <f t="shared" si="1"/>
        <v>5063</v>
      </c>
    </row>
    <row r="16" spans="1:14" ht="13.5">
      <c r="A16" s="6" t="s">
        <v>38</v>
      </c>
      <c r="B16" s="2">
        <v>1093</v>
      </c>
      <c r="C16" s="2">
        <v>1093</v>
      </c>
      <c r="D16" s="2">
        <v>1093</v>
      </c>
      <c r="E16" s="2">
        <v>1092</v>
      </c>
      <c r="F16" s="2">
        <f t="shared" si="2"/>
        <v>4371</v>
      </c>
      <c r="G16" s="10">
        <v>270</v>
      </c>
      <c r="H16" s="10">
        <v>270</v>
      </c>
      <c r="I16" s="10">
        <v>270</v>
      </c>
      <c r="J16" s="10">
        <v>270</v>
      </c>
      <c r="K16" s="11">
        <f t="shared" si="3"/>
        <v>1080</v>
      </c>
      <c r="L16" s="9">
        <f t="shared" si="4"/>
        <v>5451</v>
      </c>
      <c r="M16" s="8">
        <f t="shared" si="0"/>
        <v>1363</v>
      </c>
      <c r="N16" s="2">
        <f t="shared" si="1"/>
        <v>4089</v>
      </c>
    </row>
    <row r="17" spans="1:14" ht="13.5">
      <c r="A17" s="6" t="s">
        <v>23</v>
      </c>
      <c r="B17" s="2">
        <v>2610</v>
      </c>
      <c r="C17" s="2">
        <v>2412</v>
      </c>
      <c r="D17" s="2">
        <v>2610</v>
      </c>
      <c r="E17" s="2">
        <v>2610</v>
      </c>
      <c r="F17" s="2">
        <f t="shared" si="2"/>
        <v>10242</v>
      </c>
      <c r="G17" s="10">
        <v>3</v>
      </c>
      <c r="H17" s="10">
        <v>5</v>
      </c>
      <c r="I17" s="10">
        <v>5</v>
      </c>
      <c r="J17" s="11">
        <v>5</v>
      </c>
      <c r="K17" s="11">
        <f t="shared" si="3"/>
        <v>18</v>
      </c>
      <c r="L17" s="9">
        <f t="shared" si="4"/>
        <v>10260</v>
      </c>
      <c r="M17" s="8">
        <f t="shared" si="0"/>
        <v>2613</v>
      </c>
      <c r="N17" s="2">
        <f t="shared" si="1"/>
        <v>7645</v>
      </c>
    </row>
    <row r="18" spans="1:14" ht="13.5">
      <c r="A18" s="6" t="s">
        <v>42</v>
      </c>
      <c r="B18" s="2">
        <v>1565</v>
      </c>
      <c r="C18" s="2">
        <v>1675</v>
      </c>
      <c r="D18" s="2">
        <v>1635</v>
      </c>
      <c r="E18" s="2">
        <v>1605</v>
      </c>
      <c r="F18" s="2">
        <f t="shared" si="2"/>
        <v>6480</v>
      </c>
      <c r="G18" s="10">
        <v>335</v>
      </c>
      <c r="H18" s="10">
        <v>470</v>
      </c>
      <c r="I18" s="10">
        <v>440</v>
      </c>
      <c r="J18" s="11">
        <v>470</v>
      </c>
      <c r="K18" s="11">
        <f t="shared" si="3"/>
        <v>1715</v>
      </c>
      <c r="L18" s="9">
        <f t="shared" si="4"/>
        <v>8195</v>
      </c>
      <c r="M18" s="8">
        <f t="shared" si="0"/>
        <v>1900</v>
      </c>
      <c r="N18" s="2">
        <f t="shared" si="1"/>
        <v>6120</v>
      </c>
    </row>
    <row r="19" spans="1:14" ht="13.5">
      <c r="A19" s="6" t="s">
        <v>15</v>
      </c>
      <c r="B19" s="2">
        <v>2148</v>
      </c>
      <c r="C19" s="2">
        <v>2150</v>
      </c>
      <c r="D19" s="2">
        <v>2151</v>
      </c>
      <c r="E19" s="2">
        <v>2151</v>
      </c>
      <c r="F19" s="2">
        <f t="shared" si="2"/>
        <v>8600</v>
      </c>
      <c r="G19" s="10">
        <v>3225</v>
      </c>
      <c r="H19" s="10">
        <v>3225</v>
      </c>
      <c r="I19" s="10">
        <v>3225</v>
      </c>
      <c r="J19" s="10">
        <v>3225</v>
      </c>
      <c r="K19" s="11">
        <f t="shared" si="3"/>
        <v>12900</v>
      </c>
      <c r="L19" s="9">
        <f t="shared" si="4"/>
        <v>21500</v>
      </c>
      <c r="M19" s="8">
        <f t="shared" si="0"/>
        <v>5373</v>
      </c>
      <c r="N19" s="2">
        <f t="shared" si="1"/>
        <v>16124</v>
      </c>
    </row>
    <row r="20" spans="1:14" ht="13.5">
      <c r="A20" s="6" t="s">
        <v>44</v>
      </c>
      <c r="B20" s="2">
        <v>1650</v>
      </c>
      <c r="C20" s="2">
        <v>1507</v>
      </c>
      <c r="D20" s="2">
        <v>1444</v>
      </c>
      <c r="E20" s="2">
        <v>1559</v>
      </c>
      <c r="F20" s="2">
        <f t="shared" si="2"/>
        <v>6160</v>
      </c>
      <c r="G20" s="10">
        <v>2098</v>
      </c>
      <c r="H20" s="10">
        <v>1919</v>
      </c>
      <c r="I20" s="10">
        <v>1839</v>
      </c>
      <c r="J20" s="11">
        <v>1984</v>
      </c>
      <c r="K20" s="11">
        <f t="shared" si="3"/>
        <v>7840</v>
      </c>
      <c r="L20" s="9">
        <f t="shared" si="4"/>
        <v>14000</v>
      </c>
      <c r="M20" s="8">
        <f t="shared" si="0"/>
        <v>3748</v>
      </c>
      <c r="N20" s="2">
        <f t="shared" si="1"/>
        <v>10457</v>
      </c>
    </row>
    <row r="21" spans="1:14" ht="13.5">
      <c r="A21" s="6" t="s">
        <v>45</v>
      </c>
      <c r="B21" s="2">
        <v>339</v>
      </c>
      <c r="C21" s="2">
        <v>339</v>
      </c>
      <c r="D21" s="2">
        <v>339</v>
      </c>
      <c r="E21" s="2">
        <v>339</v>
      </c>
      <c r="F21" s="2">
        <f t="shared" si="2"/>
        <v>1356</v>
      </c>
      <c r="G21" s="2">
        <v>336</v>
      </c>
      <c r="H21" s="2">
        <v>336</v>
      </c>
      <c r="I21" s="2">
        <v>336</v>
      </c>
      <c r="J21" s="2">
        <v>336</v>
      </c>
      <c r="K21" s="11">
        <f t="shared" si="3"/>
        <v>1344</v>
      </c>
      <c r="L21" s="9">
        <f t="shared" si="4"/>
        <v>2700</v>
      </c>
      <c r="M21" s="8">
        <f t="shared" si="0"/>
        <v>675</v>
      </c>
      <c r="N21" s="2">
        <f t="shared" si="1"/>
        <v>2025</v>
      </c>
    </row>
    <row r="22" spans="1:14" ht="13.5">
      <c r="A22" s="6" t="s">
        <v>46</v>
      </c>
      <c r="B22" s="2">
        <v>1032</v>
      </c>
      <c r="C22" s="2">
        <v>1032</v>
      </c>
      <c r="D22" s="2">
        <v>1032</v>
      </c>
      <c r="E22" s="2">
        <v>1032</v>
      </c>
      <c r="F22" s="2">
        <f t="shared" si="2"/>
        <v>4128</v>
      </c>
      <c r="G22" s="10">
        <v>1032</v>
      </c>
      <c r="H22" s="10">
        <v>1032</v>
      </c>
      <c r="I22" s="10">
        <v>1032</v>
      </c>
      <c r="J22" s="11">
        <v>1034</v>
      </c>
      <c r="K22" s="11">
        <f t="shared" si="3"/>
        <v>4130</v>
      </c>
      <c r="L22" s="9">
        <f t="shared" si="4"/>
        <v>8258</v>
      </c>
      <c r="M22" s="8">
        <f t="shared" si="0"/>
        <v>2064</v>
      </c>
      <c r="N22" s="2">
        <f t="shared" si="1"/>
        <v>6192</v>
      </c>
    </row>
    <row r="23" spans="1:14" ht="13.5">
      <c r="A23" s="6" t="s">
        <v>88</v>
      </c>
      <c r="B23" s="2">
        <v>1740</v>
      </c>
      <c r="C23" s="2">
        <v>2159</v>
      </c>
      <c r="D23" s="2">
        <v>1897</v>
      </c>
      <c r="E23" s="2">
        <v>2301</v>
      </c>
      <c r="F23" s="2">
        <f t="shared" si="2"/>
        <v>8097</v>
      </c>
      <c r="G23" s="10">
        <v>1425</v>
      </c>
      <c r="H23" s="2">
        <v>1767</v>
      </c>
      <c r="I23" s="2">
        <v>1553</v>
      </c>
      <c r="J23" s="2">
        <v>1882</v>
      </c>
      <c r="K23" s="11">
        <f t="shared" si="3"/>
        <v>6627</v>
      </c>
      <c r="L23" s="9">
        <f t="shared" si="4"/>
        <v>14724</v>
      </c>
      <c r="M23" s="8">
        <f t="shared" si="0"/>
        <v>3165</v>
      </c>
      <c r="N23" s="2">
        <f t="shared" si="1"/>
        <v>10541</v>
      </c>
    </row>
    <row r="24" spans="1:14" ht="13.5">
      <c r="A24" s="5" t="s">
        <v>0</v>
      </c>
      <c r="B24" s="7">
        <f aca="true" t="shared" si="5" ref="B24:J24">SUM(B6:B23)</f>
        <v>21084</v>
      </c>
      <c r="C24" s="7">
        <f t="shared" si="5"/>
        <v>21509</v>
      </c>
      <c r="D24" s="7">
        <f t="shared" si="5"/>
        <v>21193</v>
      </c>
      <c r="E24" s="7">
        <f t="shared" si="5"/>
        <v>22101</v>
      </c>
      <c r="F24" s="2">
        <f t="shared" si="2"/>
        <v>85887</v>
      </c>
      <c r="G24" s="7">
        <f t="shared" si="5"/>
        <v>17475</v>
      </c>
      <c r="H24" s="7">
        <f t="shared" si="5"/>
        <v>17782</v>
      </c>
      <c r="I24" s="7">
        <f t="shared" si="5"/>
        <v>17504</v>
      </c>
      <c r="J24" s="7">
        <f t="shared" si="5"/>
        <v>17984</v>
      </c>
      <c r="K24" s="11">
        <f t="shared" si="3"/>
        <v>70745</v>
      </c>
      <c r="L24" s="9">
        <f t="shared" si="4"/>
        <v>156632</v>
      </c>
      <c r="M24" s="8">
        <f t="shared" si="0"/>
        <v>38559</v>
      </c>
      <c r="N24" s="2">
        <f t="shared" si="1"/>
        <v>116547</v>
      </c>
    </row>
    <row r="25" spans="2:12" ht="13.5" hidden="1">
      <c r="B25" s="2">
        <v>800</v>
      </c>
      <c r="C25" s="2">
        <v>800</v>
      </c>
      <c r="D25" s="2">
        <v>800</v>
      </c>
      <c r="E25" s="2">
        <v>800</v>
      </c>
      <c r="F25" s="2"/>
      <c r="G25" s="10">
        <v>435</v>
      </c>
      <c r="H25" s="10">
        <v>436</v>
      </c>
      <c r="I25" s="10">
        <v>436</v>
      </c>
      <c r="J25" s="11">
        <v>436</v>
      </c>
      <c r="K25" s="11"/>
      <c r="L25" s="9">
        <f t="shared" si="4"/>
        <v>0</v>
      </c>
    </row>
  </sheetData>
  <sheetProtection/>
  <mergeCells count="10">
    <mergeCell ref="F4:F5"/>
    <mergeCell ref="K4:K5"/>
    <mergeCell ref="B3:F3"/>
    <mergeCell ref="G3:K3"/>
    <mergeCell ref="H1:L1"/>
    <mergeCell ref="A2:L2"/>
    <mergeCell ref="A3:A5"/>
    <mergeCell ref="L3:L5"/>
    <mergeCell ref="B4:E4"/>
    <mergeCell ref="G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2"/>
  <sheetViews>
    <sheetView zoomScalePageLayoutView="0" workbookViewId="0" topLeftCell="A1">
      <selection activeCell="S20" sqref="S20"/>
    </sheetView>
  </sheetViews>
  <sheetFormatPr defaultColWidth="9.140625" defaultRowHeight="15"/>
  <cols>
    <col min="1" max="1" width="44.28125" style="3" customWidth="1"/>
    <col min="2" max="2" width="9.28125" style="20" customWidth="1"/>
    <col min="3" max="3" width="10.8515625" style="20" customWidth="1"/>
    <col min="4" max="4" width="12.421875" style="20" customWidth="1"/>
    <col min="5" max="7" width="9.140625" style="20" customWidth="1"/>
    <col min="8" max="8" width="10.7109375" style="20" customWidth="1"/>
    <col min="9" max="9" width="9.140625" style="20" customWidth="1"/>
    <col min="10" max="10" width="10.8515625" style="20" customWidth="1"/>
    <col min="11" max="12" width="9.140625" style="20" customWidth="1"/>
    <col min="13" max="13" width="9.140625" style="3" hidden="1" customWidth="1"/>
    <col min="14" max="15" width="0" style="3" hidden="1" customWidth="1"/>
    <col min="16" max="16384" width="9.140625" style="3" customWidth="1"/>
  </cols>
  <sheetData>
    <row r="1" spans="9:12" ht="12.75">
      <c r="I1" s="67" t="s">
        <v>13</v>
      </c>
      <c r="J1" s="67"/>
      <c r="K1" s="67"/>
      <c r="L1" s="67"/>
    </row>
    <row r="2" spans="1:12" ht="39.75" customHeight="1">
      <c r="A2" s="84" t="s">
        <v>100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17" customFormat="1" ht="15.75" customHeight="1">
      <c r="A3" s="69" t="s">
        <v>60</v>
      </c>
      <c r="B3" s="65" t="s">
        <v>48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17" customFormat="1" ht="15.75" customHeight="1">
      <c r="A4" s="69"/>
      <c r="B4" s="65" t="s">
        <v>58</v>
      </c>
      <c r="C4" s="65"/>
      <c r="D4" s="65"/>
      <c r="E4" s="65"/>
      <c r="F4" s="65"/>
      <c r="G4" s="65" t="s">
        <v>59</v>
      </c>
      <c r="H4" s="65"/>
      <c r="I4" s="65"/>
      <c r="J4" s="65"/>
      <c r="K4" s="65"/>
      <c r="L4" s="85" t="s">
        <v>52</v>
      </c>
    </row>
    <row r="5" spans="1:12" s="17" customFormat="1" ht="15">
      <c r="A5" s="69"/>
      <c r="B5" s="50" t="s">
        <v>53</v>
      </c>
      <c r="C5" s="50" t="s">
        <v>4</v>
      </c>
      <c r="D5" s="50" t="s">
        <v>5</v>
      </c>
      <c r="E5" s="50" t="s">
        <v>54</v>
      </c>
      <c r="F5" s="50" t="s">
        <v>51</v>
      </c>
      <c r="G5" s="50" t="s">
        <v>53</v>
      </c>
      <c r="H5" s="50" t="s">
        <v>55</v>
      </c>
      <c r="I5" s="50" t="s">
        <v>56</v>
      </c>
      <c r="J5" s="50" t="s">
        <v>54</v>
      </c>
      <c r="K5" s="50" t="s">
        <v>51</v>
      </c>
      <c r="L5" s="85"/>
    </row>
    <row r="6" spans="1:14" s="17" customFormat="1" ht="15">
      <c r="A6" s="12" t="s">
        <v>61</v>
      </c>
      <c r="B6" s="23">
        <v>340</v>
      </c>
      <c r="C6" s="23">
        <v>331</v>
      </c>
      <c r="D6" s="23">
        <v>332</v>
      </c>
      <c r="E6" s="23">
        <v>329</v>
      </c>
      <c r="F6" s="23">
        <f>SUM(B6:E6)</f>
        <v>1332</v>
      </c>
      <c r="G6" s="23">
        <v>47</v>
      </c>
      <c r="H6" s="23">
        <v>0</v>
      </c>
      <c r="I6" s="23">
        <v>0</v>
      </c>
      <c r="J6" s="23">
        <v>0</v>
      </c>
      <c r="K6" s="23">
        <f>SUM(G6:J6)</f>
        <v>47</v>
      </c>
      <c r="L6" s="52">
        <f>SUM(F6+K6)</f>
        <v>1379</v>
      </c>
      <c r="M6" s="17">
        <v>1492</v>
      </c>
      <c r="N6" s="12">
        <f>B6+C6+D6+G6+H6+I6</f>
        <v>1050</v>
      </c>
    </row>
    <row r="7" spans="1:14" s="17" customFormat="1" ht="15">
      <c r="A7" s="12" t="s">
        <v>34</v>
      </c>
      <c r="B7" s="23">
        <v>63</v>
      </c>
      <c r="C7" s="23"/>
      <c r="D7" s="23"/>
      <c r="E7" s="23"/>
      <c r="F7" s="23">
        <f aca="true" t="shared" si="0" ref="F7:F26">SUM(B7:E7)</f>
        <v>63</v>
      </c>
      <c r="G7" s="23">
        <v>211</v>
      </c>
      <c r="H7" s="23">
        <v>208</v>
      </c>
      <c r="I7" s="23">
        <v>210</v>
      </c>
      <c r="J7" s="23">
        <v>208</v>
      </c>
      <c r="K7" s="23">
        <f aca="true" t="shared" si="1" ref="K7:K26">SUM(G7:J7)</f>
        <v>837</v>
      </c>
      <c r="L7" s="52">
        <f aca="true" t="shared" si="2" ref="L7:L26">SUM(F7+K7)</f>
        <v>900</v>
      </c>
      <c r="M7" s="17">
        <v>968</v>
      </c>
      <c r="N7" s="12">
        <f aca="true" t="shared" si="3" ref="N7:N27">B7+C7+D7+G7+H7+I7</f>
        <v>692</v>
      </c>
    </row>
    <row r="8" spans="1:14" s="17" customFormat="1" ht="15">
      <c r="A8" s="12" t="s">
        <v>35</v>
      </c>
      <c r="B8" s="23">
        <v>43</v>
      </c>
      <c r="C8" s="23">
        <v>23</v>
      </c>
      <c r="D8" s="23">
        <v>11</v>
      </c>
      <c r="E8" s="23">
        <v>7</v>
      </c>
      <c r="F8" s="23">
        <f t="shared" si="0"/>
        <v>84</v>
      </c>
      <c r="G8" s="23">
        <v>248</v>
      </c>
      <c r="H8" s="23">
        <v>209</v>
      </c>
      <c r="I8" s="23">
        <v>182</v>
      </c>
      <c r="J8" s="23">
        <v>172</v>
      </c>
      <c r="K8" s="23">
        <f t="shared" si="1"/>
        <v>811</v>
      </c>
      <c r="L8" s="52">
        <f t="shared" si="2"/>
        <v>895</v>
      </c>
      <c r="M8" s="17">
        <v>895</v>
      </c>
      <c r="N8" s="12">
        <f t="shared" si="3"/>
        <v>716</v>
      </c>
    </row>
    <row r="9" spans="1:14" s="17" customFormat="1" ht="15">
      <c r="A9" s="12" t="s">
        <v>62</v>
      </c>
      <c r="B9" s="23">
        <v>331</v>
      </c>
      <c r="C9" s="23">
        <v>367</v>
      </c>
      <c r="D9" s="23">
        <v>379</v>
      </c>
      <c r="E9" s="23">
        <v>358</v>
      </c>
      <c r="F9" s="23">
        <f t="shared" si="0"/>
        <v>1435</v>
      </c>
      <c r="G9" s="23">
        <v>7</v>
      </c>
      <c r="H9" s="23">
        <v>22</v>
      </c>
      <c r="I9" s="23">
        <v>19</v>
      </c>
      <c r="J9" s="23">
        <v>17</v>
      </c>
      <c r="K9" s="23">
        <f t="shared" si="1"/>
        <v>65</v>
      </c>
      <c r="L9" s="52">
        <f t="shared" si="2"/>
        <v>1500</v>
      </c>
      <c r="M9" s="17">
        <v>1567</v>
      </c>
      <c r="N9" s="12">
        <f t="shared" si="3"/>
        <v>1125</v>
      </c>
    </row>
    <row r="10" spans="1:14" s="17" customFormat="1" ht="15">
      <c r="A10" s="12" t="s">
        <v>39</v>
      </c>
      <c r="B10" s="23">
        <v>4</v>
      </c>
      <c r="C10" s="23">
        <v>4</v>
      </c>
      <c r="D10" s="23">
        <v>2</v>
      </c>
      <c r="E10" s="23">
        <v>3</v>
      </c>
      <c r="F10" s="23">
        <f t="shared" si="0"/>
        <v>13</v>
      </c>
      <c r="G10" s="23">
        <v>186</v>
      </c>
      <c r="H10" s="23">
        <v>183</v>
      </c>
      <c r="I10" s="23">
        <v>184</v>
      </c>
      <c r="J10" s="23">
        <v>184</v>
      </c>
      <c r="K10" s="23">
        <f t="shared" si="1"/>
        <v>737</v>
      </c>
      <c r="L10" s="52">
        <f t="shared" si="2"/>
        <v>750</v>
      </c>
      <c r="M10" s="17">
        <v>807</v>
      </c>
      <c r="N10" s="12">
        <f t="shared" si="3"/>
        <v>563</v>
      </c>
    </row>
    <row r="11" spans="1:14" s="17" customFormat="1" ht="15">
      <c r="A11" s="12" t="s">
        <v>40</v>
      </c>
      <c r="B11" s="23">
        <v>11</v>
      </c>
      <c r="C11" s="23">
        <v>9</v>
      </c>
      <c r="D11" s="23">
        <v>7</v>
      </c>
      <c r="E11" s="23">
        <v>6</v>
      </c>
      <c r="F11" s="23">
        <f t="shared" si="0"/>
        <v>33</v>
      </c>
      <c r="G11" s="23">
        <v>228</v>
      </c>
      <c r="H11" s="23">
        <v>158</v>
      </c>
      <c r="I11" s="23">
        <v>139</v>
      </c>
      <c r="J11" s="23">
        <v>142</v>
      </c>
      <c r="K11" s="23">
        <f t="shared" si="1"/>
        <v>667</v>
      </c>
      <c r="L11" s="52">
        <f t="shared" si="2"/>
        <v>700</v>
      </c>
      <c r="M11" s="17">
        <v>728</v>
      </c>
      <c r="N11" s="12">
        <f t="shared" si="3"/>
        <v>552</v>
      </c>
    </row>
    <row r="12" spans="1:14" s="17" customFormat="1" ht="15">
      <c r="A12" s="12" t="s">
        <v>63</v>
      </c>
      <c r="B12" s="23">
        <v>7</v>
      </c>
      <c r="C12" s="23">
        <v>10</v>
      </c>
      <c r="D12" s="23">
        <v>14</v>
      </c>
      <c r="E12" s="23">
        <v>10</v>
      </c>
      <c r="F12" s="23">
        <f>SUM(B12:E12)</f>
        <v>41</v>
      </c>
      <c r="G12" s="23">
        <v>205</v>
      </c>
      <c r="H12" s="23">
        <v>197</v>
      </c>
      <c r="I12" s="23">
        <v>198</v>
      </c>
      <c r="J12" s="23">
        <v>209</v>
      </c>
      <c r="K12" s="23">
        <f t="shared" si="1"/>
        <v>809</v>
      </c>
      <c r="L12" s="52">
        <f t="shared" si="2"/>
        <v>850</v>
      </c>
      <c r="M12" s="17">
        <v>897</v>
      </c>
      <c r="N12" s="12">
        <f>B12+C12+D12+G12+H12+I12</f>
        <v>631</v>
      </c>
    </row>
    <row r="13" spans="1:14" s="17" customFormat="1" ht="15">
      <c r="A13" s="12" t="s">
        <v>36</v>
      </c>
      <c r="B13" s="23">
        <v>7</v>
      </c>
      <c r="C13" s="23">
        <v>7</v>
      </c>
      <c r="D13" s="23">
        <v>7</v>
      </c>
      <c r="E13" s="23">
        <v>6</v>
      </c>
      <c r="F13" s="23">
        <f t="shared" si="0"/>
        <v>27</v>
      </c>
      <c r="G13" s="23">
        <v>206</v>
      </c>
      <c r="H13" s="23">
        <v>205</v>
      </c>
      <c r="I13" s="23">
        <v>208</v>
      </c>
      <c r="J13" s="23">
        <v>204</v>
      </c>
      <c r="K13" s="23">
        <f t="shared" si="1"/>
        <v>823</v>
      </c>
      <c r="L13" s="52">
        <f t="shared" si="2"/>
        <v>850</v>
      </c>
      <c r="M13" s="17">
        <v>901</v>
      </c>
      <c r="N13" s="12">
        <f t="shared" si="3"/>
        <v>640</v>
      </c>
    </row>
    <row r="14" spans="1:14" s="17" customFormat="1" ht="15">
      <c r="A14" s="12" t="s">
        <v>37</v>
      </c>
      <c r="B14" s="23">
        <v>161</v>
      </c>
      <c r="C14" s="23">
        <v>149</v>
      </c>
      <c r="D14" s="23">
        <v>136</v>
      </c>
      <c r="E14" s="23">
        <v>157</v>
      </c>
      <c r="F14" s="23">
        <f t="shared" si="0"/>
        <v>603</v>
      </c>
      <c r="G14" s="23">
        <v>40</v>
      </c>
      <c r="H14" s="23">
        <v>45</v>
      </c>
      <c r="I14" s="23">
        <v>31</v>
      </c>
      <c r="J14" s="23">
        <v>31</v>
      </c>
      <c r="K14" s="23">
        <f t="shared" si="1"/>
        <v>147</v>
      </c>
      <c r="L14" s="52">
        <f t="shared" si="2"/>
        <v>750</v>
      </c>
      <c r="M14" s="17">
        <v>800</v>
      </c>
      <c r="N14" s="12">
        <f t="shared" si="3"/>
        <v>562</v>
      </c>
    </row>
    <row r="15" spans="1:14" s="17" customFormat="1" ht="15">
      <c r="A15" s="12" t="s">
        <v>64</v>
      </c>
      <c r="B15" s="23">
        <v>203</v>
      </c>
      <c r="C15" s="23">
        <v>204</v>
      </c>
      <c r="D15" s="23">
        <v>204</v>
      </c>
      <c r="E15" s="23">
        <v>205</v>
      </c>
      <c r="F15" s="23">
        <f t="shared" si="0"/>
        <v>816</v>
      </c>
      <c r="G15" s="23">
        <v>21</v>
      </c>
      <c r="H15" s="23">
        <v>21</v>
      </c>
      <c r="I15" s="23">
        <v>21</v>
      </c>
      <c r="J15" s="23">
        <v>21</v>
      </c>
      <c r="K15" s="23">
        <f t="shared" si="1"/>
        <v>84</v>
      </c>
      <c r="L15" s="52">
        <f t="shared" si="2"/>
        <v>900</v>
      </c>
      <c r="M15" s="17">
        <v>961</v>
      </c>
      <c r="N15" s="12">
        <f t="shared" si="3"/>
        <v>674</v>
      </c>
    </row>
    <row r="16" spans="1:14" s="17" customFormat="1" ht="15">
      <c r="A16" s="12" t="s">
        <v>38</v>
      </c>
      <c r="B16" s="23">
        <v>149</v>
      </c>
      <c r="C16" s="23">
        <v>155</v>
      </c>
      <c r="D16" s="23">
        <v>152</v>
      </c>
      <c r="E16" s="23">
        <v>156</v>
      </c>
      <c r="F16" s="23">
        <f t="shared" si="0"/>
        <v>612</v>
      </c>
      <c r="G16" s="23">
        <v>35</v>
      </c>
      <c r="H16" s="23">
        <v>59</v>
      </c>
      <c r="I16" s="23">
        <v>48</v>
      </c>
      <c r="J16" s="23">
        <v>46</v>
      </c>
      <c r="K16" s="23">
        <f t="shared" si="1"/>
        <v>188</v>
      </c>
      <c r="L16" s="52">
        <f t="shared" si="2"/>
        <v>800</v>
      </c>
      <c r="M16" s="17">
        <v>886</v>
      </c>
      <c r="N16" s="12">
        <f t="shared" si="3"/>
        <v>598</v>
      </c>
    </row>
    <row r="17" spans="1:14" s="17" customFormat="1" ht="15">
      <c r="A17" s="12" t="s">
        <v>65</v>
      </c>
      <c r="B17" s="23">
        <v>379</v>
      </c>
      <c r="C17" s="23">
        <v>347</v>
      </c>
      <c r="D17" s="23">
        <v>345</v>
      </c>
      <c r="E17" s="23">
        <v>380</v>
      </c>
      <c r="F17" s="23">
        <f t="shared" si="0"/>
        <v>1451</v>
      </c>
      <c r="G17" s="23">
        <v>9</v>
      </c>
      <c r="H17" s="23">
        <v>21</v>
      </c>
      <c r="I17" s="23">
        <v>13</v>
      </c>
      <c r="J17" s="23">
        <v>7</v>
      </c>
      <c r="K17" s="23">
        <f t="shared" si="1"/>
        <v>50</v>
      </c>
      <c r="L17" s="52">
        <f t="shared" si="2"/>
        <v>1501</v>
      </c>
      <c r="M17" s="17">
        <v>1501</v>
      </c>
      <c r="N17" s="12">
        <f t="shared" si="3"/>
        <v>1114</v>
      </c>
    </row>
    <row r="18" spans="1:14" s="17" customFormat="1" ht="15">
      <c r="A18" s="12" t="s">
        <v>42</v>
      </c>
      <c r="B18" s="23">
        <v>270</v>
      </c>
      <c r="C18" s="23">
        <v>274</v>
      </c>
      <c r="D18" s="23">
        <v>271</v>
      </c>
      <c r="E18" s="23">
        <v>266</v>
      </c>
      <c r="F18" s="23">
        <f t="shared" si="0"/>
        <v>1081</v>
      </c>
      <c r="G18" s="23">
        <v>29</v>
      </c>
      <c r="H18" s="23">
        <v>30</v>
      </c>
      <c r="I18" s="23">
        <v>30</v>
      </c>
      <c r="J18" s="23">
        <v>30</v>
      </c>
      <c r="K18" s="23">
        <f t="shared" si="1"/>
        <v>119</v>
      </c>
      <c r="L18" s="52">
        <f t="shared" si="2"/>
        <v>1200</v>
      </c>
      <c r="M18" s="17">
        <v>1281</v>
      </c>
      <c r="N18" s="12">
        <f t="shared" si="3"/>
        <v>904</v>
      </c>
    </row>
    <row r="19" spans="1:14" s="17" customFormat="1" ht="15">
      <c r="A19" s="12" t="s">
        <v>44</v>
      </c>
      <c r="B19" s="23">
        <v>1520</v>
      </c>
      <c r="C19" s="23">
        <v>1580</v>
      </c>
      <c r="D19" s="23">
        <v>1597</v>
      </c>
      <c r="E19" s="23">
        <v>1590</v>
      </c>
      <c r="F19" s="23">
        <f t="shared" si="0"/>
        <v>6287</v>
      </c>
      <c r="G19" s="23">
        <v>1898</v>
      </c>
      <c r="H19" s="23">
        <v>1969</v>
      </c>
      <c r="I19" s="23">
        <v>1978</v>
      </c>
      <c r="J19" s="23">
        <v>1951</v>
      </c>
      <c r="K19" s="23">
        <f t="shared" si="1"/>
        <v>7796</v>
      </c>
      <c r="L19" s="52">
        <f t="shared" si="2"/>
        <v>14083</v>
      </c>
      <c r="M19" s="17">
        <v>14100</v>
      </c>
      <c r="N19" s="12">
        <f t="shared" si="3"/>
        <v>10542</v>
      </c>
    </row>
    <row r="20" spans="1:14" s="17" customFormat="1" ht="15">
      <c r="A20" s="27" t="s">
        <v>66</v>
      </c>
      <c r="B20" s="23">
        <v>536</v>
      </c>
      <c r="C20" s="23">
        <v>566</v>
      </c>
      <c r="D20" s="23">
        <v>560</v>
      </c>
      <c r="E20" s="23">
        <v>560</v>
      </c>
      <c r="F20" s="23">
        <f t="shared" si="0"/>
        <v>2222</v>
      </c>
      <c r="G20" s="23">
        <v>576</v>
      </c>
      <c r="H20" s="23">
        <v>548</v>
      </c>
      <c r="I20" s="23">
        <v>549</v>
      </c>
      <c r="J20" s="23">
        <v>549</v>
      </c>
      <c r="K20" s="23">
        <f t="shared" si="1"/>
        <v>2222</v>
      </c>
      <c r="L20" s="52">
        <f t="shared" si="2"/>
        <v>4444</v>
      </c>
      <c r="M20" s="17">
        <v>4444</v>
      </c>
      <c r="N20" s="12">
        <f t="shared" si="3"/>
        <v>3335</v>
      </c>
    </row>
    <row r="21" spans="1:14" s="17" customFormat="1" ht="15">
      <c r="A21" s="12" t="s">
        <v>67</v>
      </c>
      <c r="B21" s="23">
        <v>89</v>
      </c>
      <c r="C21" s="23">
        <v>152</v>
      </c>
      <c r="D21" s="23">
        <v>99</v>
      </c>
      <c r="E21" s="23">
        <v>142</v>
      </c>
      <c r="F21" s="23">
        <f t="shared" si="0"/>
        <v>482</v>
      </c>
      <c r="G21" s="23">
        <v>101</v>
      </c>
      <c r="H21" s="23">
        <v>150</v>
      </c>
      <c r="I21" s="23">
        <v>122</v>
      </c>
      <c r="J21" s="23">
        <v>145</v>
      </c>
      <c r="K21" s="23">
        <f t="shared" si="1"/>
        <v>518</v>
      </c>
      <c r="L21" s="52">
        <f t="shared" si="2"/>
        <v>1000</v>
      </c>
      <c r="M21" s="17">
        <v>935</v>
      </c>
      <c r="N21" s="12">
        <f t="shared" si="3"/>
        <v>713</v>
      </c>
    </row>
    <row r="22" spans="1:14" s="17" customFormat="1" ht="15">
      <c r="A22" s="12" t="s">
        <v>43</v>
      </c>
      <c r="B22" s="23">
        <v>150</v>
      </c>
      <c r="C22" s="23">
        <v>155</v>
      </c>
      <c r="D22" s="23">
        <v>152</v>
      </c>
      <c r="E22" s="23">
        <v>153</v>
      </c>
      <c r="F22" s="23">
        <f t="shared" si="0"/>
        <v>610</v>
      </c>
      <c r="G22" s="23">
        <v>182</v>
      </c>
      <c r="H22" s="23">
        <v>188</v>
      </c>
      <c r="I22" s="23">
        <v>187</v>
      </c>
      <c r="J22" s="23">
        <v>188</v>
      </c>
      <c r="K22" s="23">
        <f t="shared" si="1"/>
        <v>745</v>
      </c>
      <c r="L22" s="52">
        <f t="shared" si="2"/>
        <v>1355</v>
      </c>
      <c r="M22" s="17">
        <v>1337</v>
      </c>
      <c r="N22" s="12">
        <f t="shared" si="3"/>
        <v>1014</v>
      </c>
    </row>
    <row r="23" spans="1:14" s="17" customFormat="1" ht="15">
      <c r="A23" s="12" t="s">
        <v>45</v>
      </c>
      <c r="B23" s="23">
        <v>311</v>
      </c>
      <c r="C23" s="23">
        <v>289</v>
      </c>
      <c r="D23" s="23">
        <v>276</v>
      </c>
      <c r="E23" s="23">
        <v>301</v>
      </c>
      <c r="F23" s="23">
        <f t="shared" si="0"/>
        <v>1177</v>
      </c>
      <c r="G23" s="23">
        <v>293</v>
      </c>
      <c r="H23" s="23">
        <v>272</v>
      </c>
      <c r="I23" s="23">
        <v>259</v>
      </c>
      <c r="J23" s="23">
        <v>293</v>
      </c>
      <c r="K23" s="23">
        <f t="shared" si="1"/>
        <v>1117</v>
      </c>
      <c r="L23" s="52">
        <f t="shared" si="2"/>
        <v>2294</v>
      </c>
      <c r="M23" s="17">
        <v>2294</v>
      </c>
      <c r="N23" s="12">
        <f t="shared" si="3"/>
        <v>1700</v>
      </c>
    </row>
    <row r="24" spans="1:14" s="17" customFormat="1" ht="15">
      <c r="A24" s="12" t="s">
        <v>68</v>
      </c>
      <c r="B24" s="23">
        <v>2</v>
      </c>
      <c r="C24" s="23">
        <v>0</v>
      </c>
      <c r="D24" s="23">
        <v>1</v>
      </c>
      <c r="E24" s="23">
        <v>1</v>
      </c>
      <c r="F24" s="23">
        <f t="shared" si="0"/>
        <v>4</v>
      </c>
      <c r="G24" s="23">
        <v>3</v>
      </c>
      <c r="H24" s="23">
        <v>5</v>
      </c>
      <c r="I24" s="23">
        <v>5</v>
      </c>
      <c r="J24" s="23">
        <v>3</v>
      </c>
      <c r="K24" s="23">
        <f t="shared" si="1"/>
        <v>16</v>
      </c>
      <c r="L24" s="52">
        <f t="shared" si="2"/>
        <v>20</v>
      </c>
      <c r="M24" s="17">
        <v>27</v>
      </c>
      <c r="N24" s="12">
        <f t="shared" si="3"/>
        <v>16</v>
      </c>
    </row>
    <row r="25" spans="1:14" s="17" customFormat="1" ht="15">
      <c r="A25" s="12" t="s">
        <v>88</v>
      </c>
      <c r="B25" s="23">
        <v>629</v>
      </c>
      <c r="C25" s="53">
        <v>801</v>
      </c>
      <c r="D25" s="23">
        <v>745</v>
      </c>
      <c r="E25" s="23">
        <v>700</v>
      </c>
      <c r="F25" s="23">
        <f t="shared" si="0"/>
        <v>2875</v>
      </c>
      <c r="G25" s="23">
        <v>526</v>
      </c>
      <c r="H25" s="53">
        <v>593</v>
      </c>
      <c r="I25" s="23">
        <v>615</v>
      </c>
      <c r="J25" s="23">
        <v>567</v>
      </c>
      <c r="K25" s="23">
        <f t="shared" si="1"/>
        <v>2301</v>
      </c>
      <c r="L25" s="52">
        <f t="shared" si="2"/>
        <v>5176</v>
      </c>
      <c r="M25" s="17">
        <v>5152</v>
      </c>
      <c r="N25" s="12">
        <f t="shared" si="3"/>
        <v>3909</v>
      </c>
    </row>
    <row r="26" spans="1:14" s="17" customFormat="1" ht="31.5">
      <c r="A26" s="39" t="s">
        <v>121</v>
      </c>
      <c r="B26" s="23">
        <v>10</v>
      </c>
      <c r="C26" s="23">
        <v>10</v>
      </c>
      <c r="D26" s="23">
        <v>8</v>
      </c>
      <c r="E26" s="23">
        <v>9</v>
      </c>
      <c r="F26" s="23">
        <f t="shared" si="0"/>
        <v>37</v>
      </c>
      <c r="G26" s="23">
        <v>10</v>
      </c>
      <c r="H26" s="23">
        <v>10</v>
      </c>
      <c r="I26" s="23">
        <v>8</v>
      </c>
      <c r="J26" s="23">
        <v>9</v>
      </c>
      <c r="K26" s="23">
        <f t="shared" si="1"/>
        <v>37</v>
      </c>
      <c r="L26" s="52">
        <f t="shared" si="2"/>
        <v>74</v>
      </c>
      <c r="N26" s="12"/>
    </row>
    <row r="27" spans="1:14" ht="15">
      <c r="A27" s="13" t="s">
        <v>57</v>
      </c>
      <c r="B27" s="51">
        <f>SUM(B6:B26)</f>
        <v>5215</v>
      </c>
      <c r="C27" s="51">
        <f aca="true" t="shared" si="4" ref="C27:L27">SUM(C6:C26)</f>
        <v>5433</v>
      </c>
      <c r="D27" s="51">
        <f t="shared" si="4"/>
        <v>5298</v>
      </c>
      <c r="E27" s="51">
        <f t="shared" si="4"/>
        <v>5339</v>
      </c>
      <c r="F27" s="51">
        <f t="shared" si="4"/>
        <v>21285</v>
      </c>
      <c r="G27" s="51">
        <f t="shared" si="4"/>
        <v>5061</v>
      </c>
      <c r="H27" s="51">
        <f t="shared" si="4"/>
        <v>5093</v>
      </c>
      <c r="I27" s="51">
        <f t="shared" si="4"/>
        <v>5006</v>
      </c>
      <c r="J27" s="51">
        <f t="shared" si="4"/>
        <v>4976</v>
      </c>
      <c r="K27" s="51">
        <f t="shared" si="4"/>
        <v>20136</v>
      </c>
      <c r="L27" s="51">
        <f t="shared" si="4"/>
        <v>41421</v>
      </c>
      <c r="M27" s="3">
        <v>41973</v>
      </c>
      <c r="N27" s="12">
        <f t="shared" si="3"/>
        <v>31106</v>
      </c>
    </row>
    <row r="28" spans="2:10" ht="12.75" hidden="1">
      <c r="B28" s="20">
        <v>14</v>
      </c>
      <c r="C28" s="20">
        <v>22</v>
      </c>
      <c r="D28" s="20">
        <v>19</v>
      </c>
      <c r="E28" s="20">
        <v>16</v>
      </c>
      <c r="G28" s="20">
        <v>18</v>
      </c>
      <c r="H28" s="20">
        <v>26</v>
      </c>
      <c r="I28" s="20">
        <v>26</v>
      </c>
      <c r="J28" s="20">
        <v>20</v>
      </c>
    </row>
    <row r="29" spans="2:10" ht="12.75" hidden="1">
      <c r="B29" s="20">
        <f>B19+B28</f>
        <v>1534</v>
      </c>
      <c r="C29" s="20">
        <f>C19+C28</f>
        <v>1602</v>
      </c>
      <c r="D29" s="20">
        <f>D19+D28</f>
        <v>1616</v>
      </c>
      <c r="E29" s="20">
        <f>E19+E28</f>
        <v>1606</v>
      </c>
      <c r="G29" s="20">
        <f>G19+G28</f>
        <v>1916</v>
      </c>
      <c r="H29" s="20">
        <f>H19+H28</f>
        <v>1995</v>
      </c>
      <c r="I29" s="20">
        <f>I19+I28</f>
        <v>2004</v>
      </c>
      <c r="J29" s="20">
        <f>J19+J28</f>
        <v>1971</v>
      </c>
    </row>
    <row r="30" ht="12.75" hidden="1"/>
    <row r="31" ht="12.75" hidden="1"/>
    <row r="32" ht="12.75" hidden="1">
      <c r="L32" s="20">
        <v>48653</v>
      </c>
    </row>
    <row r="33" ht="12.75" hidden="1"/>
  </sheetData>
  <sheetProtection/>
  <mergeCells count="7">
    <mergeCell ref="I1:L1"/>
    <mergeCell ref="G4:K4"/>
    <mergeCell ref="B4:F4"/>
    <mergeCell ref="B3:L3"/>
    <mergeCell ref="L4:L5"/>
    <mergeCell ref="A3:A5"/>
    <mergeCell ref="A2:L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4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" width="6.28125" style="40" customWidth="1"/>
    <col min="2" max="2" width="25.28125" style="40" customWidth="1"/>
    <col min="3" max="4" width="10.28125" style="41" customWidth="1"/>
    <col min="5" max="7" width="10.28125" style="40" customWidth="1"/>
    <col min="8" max="9" width="10.28125" style="41" customWidth="1"/>
    <col min="10" max="12" width="10.28125" style="40" customWidth="1"/>
    <col min="13" max="13" width="8.28125" style="42" customWidth="1"/>
    <col min="14" max="14" width="7.421875" style="40" hidden="1" customWidth="1"/>
    <col min="15" max="15" width="8.8515625" style="40" customWidth="1"/>
    <col min="16" max="16384" width="9.140625" style="40" customWidth="1"/>
  </cols>
  <sheetData>
    <row r="1" spans="10:13" ht="15">
      <c r="J1" s="87" t="s">
        <v>78</v>
      </c>
      <c r="K1" s="87"/>
      <c r="L1" s="87"/>
      <c r="M1" s="87"/>
    </row>
    <row r="2" spans="1:13" ht="55.5" customHeight="1">
      <c r="A2" s="86" t="s">
        <v>136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5" customHeight="1">
      <c r="A3" s="89" t="s">
        <v>80</v>
      </c>
      <c r="B3" s="88" t="s">
        <v>85</v>
      </c>
      <c r="C3" s="91" t="s">
        <v>84</v>
      </c>
      <c r="D3" s="91"/>
      <c r="E3" s="92"/>
      <c r="F3" s="92"/>
      <c r="G3" s="92"/>
      <c r="H3" s="65" t="s">
        <v>59</v>
      </c>
      <c r="I3" s="65"/>
      <c r="J3" s="65"/>
      <c r="K3" s="65"/>
      <c r="L3" s="65"/>
      <c r="M3" s="103" t="s">
        <v>51</v>
      </c>
    </row>
    <row r="4" spans="1:13" ht="48.75" customHeight="1">
      <c r="A4" s="89"/>
      <c r="B4" s="88"/>
      <c r="C4" s="43" t="s">
        <v>3</v>
      </c>
      <c r="D4" s="44" t="s">
        <v>4</v>
      </c>
      <c r="E4" s="45" t="s">
        <v>5</v>
      </c>
      <c r="F4" s="45" t="s">
        <v>6</v>
      </c>
      <c r="G4" s="45" t="s">
        <v>81</v>
      </c>
      <c r="H4" s="44" t="s">
        <v>3</v>
      </c>
      <c r="I4" s="44" t="s">
        <v>4</v>
      </c>
      <c r="J4" s="45" t="s">
        <v>5</v>
      </c>
      <c r="K4" s="45" t="s">
        <v>6</v>
      </c>
      <c r="L4" s="45" t="s">
        <v>81</v>
      </c>
      <c r="M4" s="104"/>
    </row>
    <row r="5" spans="1:13" ht="12.75">
      <c r="A5" s="89"/>
      <c r="B5" s="88"/>
      <c r="C5" s="43" t="s">
        <v>82</v>
      </c>
      <c r="D5" s="43" t="s">
        <v>82</v>
      </c>
      <c r="E5" s="43" t="s">
        <v>82</v>
      </c>
      <c r="F5" s="43" t="s">
        <v>82</v>
      </c>
      <c r="G5" s="43" t="s">
        <v>82</v>
      </c>
      <c r="H5" s="43" t="s">
        <v>82</v>
      </c>
      <c r="I5" s="43" t="s">
        <v>82</v>
      </c>
      <c r="J5" s="43" t="s">
        <v>82</v>
      </c>
      <c r="K5" s="43" t="s">
        <v>82</v>
      </c>
      <c r="L5" s="43" t="s">
        <v>82</v>
      </c>
      <c r="M5" s="43" t="s">
        <v>82</v>
      </c>
    </row>
    <row r="6" spans="1:14" ht="15.75">
      <c r="A6" s="46">
        <v>1</v>
      </c>
      <c r="B6" s="47" t="s">
        <v>127</v>
      </c>
      <c r="C6" s="101">
        <v>3</v>
      </c>
      <c r="D6" s="101">
        <v>4</v>
      </c>
      <c r="E6" s="101">
        <v>4</v>
      </c>
      <c r="F6" s="101">
        <v>4</v>
      </c>
      <c r="G6" s="101">
        <f aca="true" t="shared" si="0" ref="G6:G22">C6+D6+E6+F6</f>
        <v>15</v>
      </c>
      <c r="H6" s="101">
        <v>4</v>
      </c>
      <c r="I6" s="101">
        <v>4</v>
      </c>
      <c r="J6" s="101">
        <v>4</v>
      </c>
      <c r="K6" s="101">
        <v>4</v>
      </c>
      <c r="L6" s="101">
        <f aca="true" t="shared" si="1" ref="L6:L22">H6+I6+J6+K6</f>
        <v>16</v>
      </c>
      <c r="M6" s="101">
        <f aca="true" t="shared" si="2" ref="M6:M22">G6+L6</f>
        <v>31</v>
      </c>
      <c r="N6" s="40">
        <f>C6+D6+E6+H6+I6+J6</f>
        <v>23</v>
      </c>
    </row>
    <row r="7" spans="1:14" ht="15.75">
      <c r="A7" s="46">
        <v>2</v>
      </c>
      <c r="B7" s="47" t="s">
        <v>128</v>
      </c>
      <c r="C7" s="101">
        <v>1</v>
      </c>
      <c r="D7" s="101">
        <v>1</v>
      </c>
      <c r="E7" s="101">
        <v>3</v>
      </c>
      <c r="F7" s="101">
        <v>2</v>
      </c>
      <c r="G7" s="101">
        <f t="shared" si="0"/>
        <v>7</v>
      </c>
      <c r="H7" s="101">
        <v>1</v>
      </c>
      <c r="I7" s="101">
        <v>1</v>
      </c>
      <c r="J7" s="101">
        <v>1</v>
      </c>
      <c r="K7" s="101">
        <v>2</v>
      </c>
      <c r="L7" s="101">
        <f t="shared" si="1"/>
        <v>5</v>
      </c>
      <c r="M7" s="101">
        <f t="shared" si="2"/>
        <v>12</v>
      </c>
      <c r="N7" s="40">
        <f aca="true" t="shared" si="3" ref="N7:N23">C7+D7+E7+H7+I7+J7</f>
        <v>8</v>
      </c>
    </row>
    <row r="8" spans="1:14" ht="15.75">
      <c r="A8" s="46">
        <v>3</v>
      </c>
      <c r="B8" s="47" t="s">
        <v>129</v>
      </c>
      <c r="C8" s="101">
        <v>0</v>
      </c>
      <c r="D8" s="101">
        <v>0</v>
      </c>
      <c r="E8" s="101">
        <v>0</v>
      </c>
      <c r="F8" s="101">
        <v>1</v>
      </c>
      <c r="G8" s="101">
        <f t="shared" si="0"/>
        <v>1</v>
      </c>
      <c r="H8" s="101">
        <v>0</v>
      </c>
      <c r="I8" s="101">
        <v>0</v>
      </c>
      <c r="J8" s="101">
        <v>0</v>
      </c>
      <c r="K8" s="101">
        <v>1</v>
      </c>
      <c r="L8" s="101">
        <f t="shared" si="1"/>
        <v>1</v>
      </c>
      <c r="M8" s="101">
        <f t="shared" si="2"/>
        <v>2</v>
      </c>
      <c r="N8" s="40">
        <f t="shared" si="3"/>
        <v>0</v>
      </c>
    </row>
    <row r="9" spans="1:14" ht="15.75">
      <c r="A9" s="46">
        <v>4</v>
      </c>
      <c r="B9" s="47" t="s">
        <v>130</v>
      </c>
      <c r="C9" s="101">
        <v>0</v>
      </c>
      <c r="D9" s="101">
        <v>1</v>
      </c>
      <c r="E9" s="101">
        <v>1</v>
      </c>
      <c r="F9" s="101">
        <v>1</v>
      </c>
      <c r="G9" s="101">
        <f t="shared" si="0"/>
        <v>3</v>
      </c>
      <c r="H9" s="101">
        <v>0</v>
      </c>
      <c r="I9" s="101">
        <v>1</v>
      </c>
      <c r="J9" s="101">
        <v>2</v>
      </c>
      <c r="K9" s="101">
        <v>1</v>
      </c>
      <c r="L9" s="101">
        <f t="shared" si="1"/>
        <v>4</v>
      </c>
      <c r="M9" s="101">
        <f t="shared" si="2"/>
        <v>7</v>
      </c>
      <c r="N9" s="40">
        <f t="shared" si="3"/>
        <v>5</v>
      </c>
    </row>
    <row r="10" spans="1:14" ht="15.75">
      <c r="A10" s="46">
        <v>5</v>
      </c>
      <c r="B10" s="48" t="s">
        <v>83</v>
      </c>
      <c r="C10" s="101">
        <v>7</v>
      </c>
      <c r="D10" s="101">
        <v>7</v>
      </c>
      <c r="E10" s="101">
        <f>1+9</f>
        <v>10</v>
      </c>
      <c r="F10" s="101">
        <v>13</v>
      </c>
      <c r="G10" s="101">
        <f t="shared" si="0"/>
        <v>37</v>
      </c>
      <c r="H10" s="101">
        <v>8</v>
      </c>
      <c r="I10" s="101">
        <v>8</v>
      </c>
      <c r="J10" s="101">
        <f>2+11</f>
        <v>13</v>
      </c>
      <c r="K10" s="101">
        <f>1+16</f>
        <v>17</v>
      </c>
      <c r="L10" s="101">
        <f t="shared" si="1"/>
        <v>46</v>
      </c>
      <c r="M10" s="101">
        <f t="shared" si="2"/>
        <v>83</v>
      </c>
      <c r="N10" s="40">
        <f t="shared" si="3"/>
        <v>53</v>
      </c>
    </row>
    <row r="11" spans="1:14" ht="15.75">
      <c r="A11" s="46">
        <v>6</v>
      </c>
      <c r="B11" s="48" t="s">
        <v>89</v>
      </c>
      <c r="C11" s="101">
        <v>10</v>
      </c>
      <c r="D11" s="101">
        <v>17</v>
      </c>
      <c r="E11" s="101">
        <f>SUM(E12:E14)</f>
        <v>11</v>
      </c>
      <c r="F11" s="101">
        <f>SUM(F12:F14)</f>
        <v>13</v>
      </c>
      <c r="G11" s="101">
        <f t="shared" si="0"/>
        <v>51</v>
      </c>
      <c r="H11" s="101">
        <v>10</v>
      </c>
      <c r="I11" s="101">
        <v>17</v>
      </c>
      <c r="J11" s="101">
        <f>SUM(J12:J14)</f>
        <v>12</v>
      </c>
      <c r="K11" s="101">
        <f>SUM(K12:K14)</f>
        <v>14</v>
      </c>
      <c r="L11" s="101">
        <f t="shared" si="1"/>
        <v>53</v>
      </c>
      <c r="M11" s="101">
        <f t="shared" si="2"/>
        <v>104</v>
      </c>
      <c r="N11" s="40">
        <f t="shared" si="3"/>
        <v>77</v>
      </c>
    </row>
    <row r="12" spans="1:13" ht="15.75">
      <c r="A12" s="46"/>
      <c r="B12" s="48" t="s">
        <v>142</v>
      </c>
      <c r="C12" s="101"/>
      <c r="D12" s="101"/>
      <c r="E12" s="101">
        <v>5</v>
      </c>
      <c r="F12" s="101">
        <v>5</v>
      </c>
      <c r="G12" s="101">
        <f t="shared" si="0"/>
        <v>10</v>
      </c>
      <c r="H12" s="101"/>
      <c r="I12" s="101"/>
      <c r="J12" s="101">
        <v>5</v>
      </c>
      <c r="K12" s="101">
        <v>6</v>
      </c>
      <c r="L12" s="101">
        <f t="shared" si="1"/>
        <v>11</v>
      </c>
      <c r="M12" s="101">
        <f t="shared" si="2"/>
        <v>21</v>
      </c>
    </row>
    <row r="13" spans="1:13" ht="15.75">
      <c r="A13" s="46"/>
      <c r="B13" s="48" t="s">
        <v>144</v>
      </c>
      <c r="C13" s="101"/>
      <c r="D13" s="101"/>
      <c r="E13" s="101">
        <v>6</v>
      </c>
      <c r="F13" s="101">
        <v>7</v>
      </c>
      <c r="G13" s="101">
        <f t="shared" si="0"/>
        <v>13</v>
      </c>
      <c r="H13" s="101"/>
      <c r="I13" s="101"/>
      <c r="J13" s="101">
        <v>6</v>
      </c>
      <c r="K13" s="101">
        <v>7</v>
      </c>
      <c r="L13" s="101">
        <f t="shared" si="1"/>
        <v>13</v>
      </c>
      <c r="M13" s="101">
        <f t="shared" si="2"/>
        <v>26</v>
      </c>
    </row>
    <row r="14" spans="1:13" ht="15.75">
      <c r="A14" s="46"/>
      <c r="B14" s="48" t="s">
        <v>145</v>
      </c>
      <c r="C14" s="101"/>
      <c r="D14" s="101"/>
      <c r="E14" s="101"/>
      <c r="F14" s="101">
        <v>1</v>
      </c>
      <c r="G14" s="101">
        <f t="shared" si="0"/>
        <v>1</v>
      </c>
      <c r="H14" s="101"/>
      <c r="I14" s="101"/>
      <c r="J14" s="101">
        <v>1</v>
      </c>
      <c r="K14" s="101">
        <v>1</v>
      </c>
      <c r="L14" s="101">
        <f t="shared" si="1"/>
        <v>2</v>
      </c>
      <c r="M14" s="101">
        <f t="shared" si="2"/>
        <v>3</v>
      </c>
    </row>
    <row r="15" spans="1:14" ht="15.75">
      <c r="A15" s="46">
        <v>7</v>
      </c>
      <c r="B15" s="48" t="s">
        <v>131</v>
      </c>
      <c r="C15" s="101">
        <v>5</v>
      </c>
      <c r="D15" s="101">
        <v>18</v>
      </c>
      <c r="E15" s="101">
        <f>SUM(E16:E18)</f>
        <v>24</v>
      </c>
      <c r="F15" s="101">
        <f>SUM(F16:F18)</f>
        <v>25</v>
      </c>
      <c r="G15" s="101">
        <f t="shared" si="0"/>
        <v>72</v>
      </c>
      <c r="H15" s="101">
        <v>5</v>
      </c>
      <c r="I15" s="101">
        <v>18</v>
      </c>
      <c r="J15" s="101">
        <f>SUM(J16:J18)</f>
        <v>26</v>
      </c>
      <c r="K15" s="101">
        <f>SUM(K16:K18)</f>
        <v>25</v>
      </c>
      <c r="L15" s="101">
        <f t="shared" si="1"/>
        <v>74</v>
      </c>
      <c r="M15" s="101">
        <f t="shared" si="2"/>
        <v>146</v>
      </c>
      <c r="N15" s="40">
        <f t="shared" si="3"/>
        <v>96</v>
      </c>
    </row>
    <row r="16" spans="1:13" ht="15.75">
      <c r="A16" s="46"/>
      <c r="B16" s="48" t="s">
        <v>143</v>
      </c>
      <c r="C16" s="101"/>
      <c r="D16" s="101"/>
      <c r="E16" s="101">
        <v>8</v>
      </c>
      <c r="F16" s="101">
        <v>9</v>
      </c>
      <c r="G16" s="101">
        <f t="shared" si="0"/>
        <v>17</v>
      </c>
      <c r="H16" s="101"/>
      <c r="I16" s="101"/>
      <c r="J16" s="101">
        <v>9</v>
      </c>
      <c r="K16" s="101">
        <v>9</v>
      </c>
      <c r="L16" s="101">
        <f t="shared" si="1"/>
        <v>18</v>
      </c>
      <c r="M16" s="101">
        <f t="shared" si="2"/>
        <v>35</v>
      </c>
    </row>
    <row r="17" spans="1:13" ht="15.75">
      <c r="A17" s="46"/>
      <c r="B17" s="48" t="s">
        <v>146</v>
      </c>
      <c r="C17" s="101"/>
      <c r="D17" s="101"/>
      <c r="E17" s="101">
        <v>15</v>
      </c>
      <c r="F17" s="101">
        <v>15</v>
      </c>
      <c r="G17" s="101">
        <f t="shared" si="0"/>
        <v>30</v>
      </c>
      <c r="H17" s="101"/>
      <c r="I17" s="101"/>
      <c r="J17" s="101">
        <v>15</v>
      </c>
      <c r="K17" s="101">
        <v>15</v>
      </c>
      <c r="L17" s="101">
        <f t="shared" si="1"/>
        <v>30</v>
      </c>
      <c r="M17" s="101">
        <f t="shared" si="2"/>
        <v>60</v>
      </c>
    </row>
    <row r="18" spans="1:13" ht="15.75">
      <c r="A18" s="46"/>
      <c r="B18" s="48" t="s">
        <v>147</v>
      </c>
      <c r="C18" s="101"/>
      <c r="D18" s="101"/>
      <c r="E18" s="101">
        <v>1</v>
      </c>
      <c r="F18" s="101">
        <v>1</v>
      </c>
      <c r="G18" s="101">
        <f t="shared" si="0"/>
        <v>2</v>
      </c>
      <c r="H18" s="101"/>
      <c r="I18" s="101"/>
      <c r="J18" s="101">
        <v>2</v>
      </c>
      <c r="K18" s="101">
        <v>1</v>
      </c>
      <c r="L18" s="101">
        <f t="shared" si="1"/>
        <v>3</v>
      </c>
      <c r="M18" s="101">
        <f t="shared" si="2"/>
        <v>5</v>
      </c>
    </row>
    <row r="19" spans="1:14" ht="15.75">
      <c r="A19" s="46">
        <v>8</v>
      </c>
      <c r="B19" s="48" t="s">
        <v>132</v>
      </c>
      <c r="C19" s="101">
        <v>0</v>
      </c>
      <c r="D19" s="101">
        <v>0</v>
      </c>
      <c r="E19" s="101">
        <v>0</v>
      </c>
      <c r="F19" s="101">
        <v>1</v>
      </c>
      <c r="G19" s="101">
        <f t="shared" si="0"/>
        <v>1</v>
      </c>
      <c r="H19" s="101">
        <v>0</v>
      </c>
      <c r="I19" s="101">
        <v>1</v>
      </c>
      <c r="J19" s="101">
        <v>0</v>
      </c>
      <c r="K19" s="101">
        <v>1</v>
      </c>
      <c r="L19" s="101">
        <f t="shared" si="1"/>
        <v>2</v>
      </c>
      <c r="M19" s="101">
        <f t="shared" si="2"/>
        <v>3</v>
      </c>
      <c r="N19" s="40">
        <f t="shared" si="3"/>
        <v>1</v>
      </c>
    </row>
    <row r="20" spans="1:14" ht="15.75">
      <c r="A20" s="46">
        <v>9</v>
      </c>
      <c r="B20" s="48" t="s">
        <v>133</v>
      </c>
      <c r="C20" s="101">
        <v>0</v>
      </c>
      <c r="D20" s="101">
        <v>0</v>
      </c>
      <c r="E20" s="101">
        <v>0</v>
      </c>
      <c r="F20" s="101">
        <v>0</v>
      </c>
      <c r="G20" s="101">
        <f t="shared" si="0"/>
        <v>0</v>
      </c>
      <c r="H20" s="101">
        <v>0</v>
      </c>
      <c r="I20" s="102">
        <v>0</v>
      </c>
      <c r="J20" s="101">
        <v>0</v>
      </c>
      <c r="K20" s="101">
        <v>0</v>
      </c>
      <c r="L20" s="101">
        <f t="shared" si="1"/>
        <v>0</v>
      </c>
      <c r="M20" s="101">
        <f t="shared" si="2"/>
        <v>0</v>
      </c>
      <c r="N20" s="40">
        <f t="shared" si="3"/>
        <v>0</v>
      </c>
    </row>
    <row r="21" spans="1:13" ht="15.75">
      <c r="A21" s="46">
        <v>10</v>
      </c>
      <c r="B21" s="48" t="s">
        <v>134</v>
      </c>
      <c r="C21" s="101">
        <v>0</v>
      </c>
      <c r="D21" s="101">
        <v>4</v>
      </c>
      <c r="E21" s="101">
        <v>4</v>
      </c>
      <c r="F21" s="101">
        <v>5</v>
      </c>
      <c r="G21" s="101">
        <f t="shared" si="0"/>
        <v>13</v>
      </c>
      <c r="H21" s="101">
        <v>0</v>
      </c>
      <c r="I21" s="101">
        <v>4</v>
      </c>
      <c r="J21" s="101">
        <f>1+5</f>
        <v>6</v>
      </c>
      <c r="K21" s="101">
        <f>1+4</f>
        <v>5</v>
      </c>
      <c r="L21" s="101">
        <f t="shared" si="1"/>
        <v>15</v>
      </c>
      <c r="M21" s="101">
        <f t="shared" si="2"/>
        <v>28</v>
      </c>
    </row>
    <row r="22" spans="1:13" ht="15.75">
      <c r="A22" s="46">
        <v>11</v>
      </c>
      <c r="B22" s="48" t="s">
        <v>135</v>
      </c>
      <c r="C22" s="101">
        <v>0</v>
      </c>
      <c r="D22" s="101">
        <v>0</v>
      </c>
      <c r="E22" s="101">
        <v>0</v>
      </c>
      <c r="F22" s="101">
        <v>0</v>
      </c>
      <c r="G22" s="101">
        <f t="shared" si="0"/>
        <v>0</v>
      </c>
      <c r="H22" s="101">
        <v>0</v>
      </c>
      <c r="I22" s="101">
        <v>0</v>
      </c>
      <c r="J22" s="101">
        <v>0</v>
      </c>
      <c r="K22" s="101">
        <v>1</v>
      </c>
      <c r="L22" s="101">
        <f t="shared" si="1"/>
        <v>1</v>
      </c>
      <c r="M22" s="101">
        <f t="shared" si="2"/>
        <v>1</v>
      </c>
    </row>
    <row r="23" spans="1:14" ht="12.75">
      <c r="A23" s="90" t="s">
        <v>52</v>
      </c>
      <c r="B23" s="90"/>
      <c r="C23" s="49">
        <f>C6+C7+C8+C9+C10+C11+C15+C19+C20+C21+C22</f>
        <v>26</v>
      </c>
      <c r="D23" s="49">
        <f aca="true" t="shared" si="4" ref="D23:M23">D6+D7+D8+D9+D10+D11+D15+D19+D20+D21+D22</f>
        <v>52</v>
      </c>
      <c r="E23" s="49">
        <f t="shared" si="4"/>
        <v>57</v>
      </c>
      <c r="F23" s="49">
        <f t="shared" si="4"/>
        <v>65</v>
      </c>
      <c r="G23" s="49">
        <f t="shared" si="4"/>
        <v>200</v>
      </c>
      <c r="H23" s="49">
        <f t="shared" si="4"/>
        <v>28</v>
      </c>
      <c r="I23" s="49">
        <f t="shared" si="4"/>
        <v>54</v>
      </c>
      <c r="J23" s="49">
        <f t="shared" si="4"/>
        <v>64</v>
      </c>
      <c r="K23" s="49">
        <f t="shared" si="4"/>
        <v>71</v>
      </c>
      <c r="L23" s="49">
        <f t="shared" si="4"/>
        <v>217</v>
      </c>
      <c r="M23" s="49">
        <f t="shared" si="4"/>
        <v>417</v>
      </c>
      <c r="N23" s="40">
        <f t="shared" si="3"/>
        <v>281</v>
      </c>
    </row>
    <row r="24" ht="15">
      <c r="M24" s="42">
        <v>417</v>
      </c>
    </row>
  </sheetData>
  <sheetProtection/>
  <mergeCells count="8">
    <mergeCell ref="A2:M2"/>
    <mergeCell ref="J1:M1"/>
    <mergeCell ref="B3:B5"/>
    <mergeCell ref="A3:A5"/>
    <mergeCell ref="A23:B23"/>
    <mergeCell ref="C3:G3"/>
    <mergeCell ref="H3:L3"/>
    <mergeCell ref="M3:M4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2017-07-28T05:49:49Z</cp:lastPrinted>
  <dcterms:created xsi:type="dcterms:W3CDTF">2009-01-29T09:19:54Z</dcterms:created>
  <dcterms:modified xsi:type="dcterms:W3CDTF">2017-07-28T13:06:06Z</dcterms:modified>
  <cp:category/>
  <cp:version/>
  <cp:contentType/>
  <cp:contentStatus/>
</cp:coreProperties>
</file>