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8820" tabRatio="742" activeTab="2"/>
  </bookViews>
  <sheets>
    <sheet name="СМП и АПП" sheetId="6" r:id="rId1"/>
    <sheet name="КС и ДС" sheetId="7" r:id="rId2"/>
    <sheet name="исследования" sheetId="17" r:id="rId3"/>
    <sheet name="услуги диализа" sheetId="18" r:id="rId4"/>
  </sheets>
  <calcPr calcId="124519"/>
</workbook>
</file>

<file path=xl/calcChain.xml><?xml version="1.0" encoding="utf-8"?>
<calcChain xmlns="http://schemas.openxmlformats.org/spreadsheetml/2006/main">
  <c r="E47" i="17"/>
  <c r="N47"/>
  <c r="M47"/>
  <c r="L47"/>
  <c r="K47"/>
  <c r="K49" s="1"/>
  <c r="J47"/>
  <c r="J49" s="1"/>
  <c r="I47"/>
  <c r="H47"/>
  <c r="H49" s="1"/>
  <c r="G47"/>
  <c r="G49" s="1"/>
  <c r="F47"/>
  <c r="F49" s="1"/>
  <c r="D47"/>
  <c r="D49" s="1"/>
  <c r="C47"/>
  <c r="C49" s="1"/>
  <c r="C7" i="7" l="1"/>
  <c r="F49" l="1"/>
  <c r="D49"/>
  <c r="C49" s="1"/>
  <c r="O51" i="6"/>
  <c r="L51"/>
  <c r="P51" l="1"/>
  <c r="P53" s="1"/>
  <c r="M51" i="7"/>
  <c r="M49"/>
  <c r="I27"/>
  <c r="I26"/>
  <c r="I25"/>
  <c r="I24"/>
  <c r="I23"/>
  <c r="I22"/>
  <c r="I21"/>
  <c r="I20"/>
  <c r="I19"/>
  <c r="I18"/>
  <c r="I17"/>
  <c r="I16"/>
  <c r="I15"/>
  <c r="I14"/>
  <c r="I10"/>
  <c r="I9"/>
  <c r="I8"/>
  <c r="I7"/>
  <c r="C48"/>
  <c r="C47"/>
  <c r="C38"/>
  <c r="C37"/>
  <c r="C36"/>
  <c r="C35"/>
  <c r="C34"/>
  <c r="C33"/>
  <c r="C28"/>
  <c r="C27"/>
  <c r="C26"/>
  <c r="C25"/>
  <c r="C24"/>
  <c r="C23"/>
  <c r="C22"/>
  <c r="C20"/>
  <c r="C19"/>
  <c r="C18"/>
  <c r="C17"/>
  <c r="C15"/>
  <c r="C14"/>
  <c r="C10"/>
  <c r="C9"/>
  <c r="C8"/>
  <c r="H49"/>
  <c r="H51" s="1"/>
  <c r="V52" i="6" l="1"/>
  <c r="V30"/>
  <c r="V29"/>
  <c r="V28"/>
  <c r="V27"/>
  <c r="V26"/>
  <c r="V25"/>
  <c r="V24"/>
  <c r="V23"/>
  <c r="V22"/>
  <c r="V21"/>
  <c r="V20"/>
  <c r="V19"/>
  <c r="V18"/>
  <c r="V17"/>
  <c r="V16"/>
  <c r="V15"/>
  <c r="V14"/>
  <c r="V12"/>
  <c r="V11"/>
  <c r="V10"/>
  <c r="V9"/>
  <c r="U51"/>
  <c r="Z14" i="18" l="1"/>
  <c r="Y14"/>
  <c r="Z13"/>
  <c r="Y13"/>
  <c r="Z12"/>
  <c r="Y12"/>
  <c r="Z11"/>
  <c r="Y11"/>
  <c r="Z10"/>
  <c r="Y10"/>
  <c r="AB9"/>
  <c r="Y9"/>
  <c r="W9"/>
  <c r="AB8"/>
  <c r="AA8"/>
  <c r="Z8"/>
  <c r="Y8"/>
  <c r="X8"/>
  <c r="W8"/>
  <c r="AB16" l="1"/>
  <c r="Y16"/>
  <c r="AA15"/>
  <c r="Y15"/>
  <c r="V9"/>
  <c r="R9"/>
  <c r="N9"/>
  <c r="J9"/>
  <c r="V8"/>
  <c r="R8"/>
  <c r="N8"/>
  <c r="J8"/>
  <c r="AB7"/>
  <c r="AA7"/>
  <c r="Z7"/>
  <c r="Y7"/>
  <c r="X7"/>
  <c r="W7"/>
  <c r="V7"/>
  <c r="R7"/>
  <c r="N7"/>
  <c r="J7"/>
  <c r="F51" i="6" l="1"/>
  <c r="E51"/>
  <c r="C51" l="1"/>
  <c r="G49" i="7" l="1"/>
  <c r="G51" s="1"/>
  <c r="F51"/>
  <c r="T51" i="6"/>
  <c r="K51"/>
  <c r="J51"/>
  <c r="I51"/>
  <c r="H51"/>
  <c r="G51"/>
  <c r="D51"/>
  <c r="L49" i="7"/>
  <c r="K49"/>
  <c r="K51" s="1"/>
  <c r="J49"/>
  <c r="J51" l="1"/>
  <c r="I49"/>
  <c r="D53" i="6"/>
  <c r="T53"/>
  <c r="G53"/>
  <c r="E49" i="7"/>
  <c r="E51" s="1"/>
  <c r="J53" i="6"/>
  <c r="S51"/>
  <c r="R51"/>
  <c r="Q51"/>
  <c r="N51"/>
  <c r="M51"/>
  <c r="V51" l="1"/>
  <c r="O53"/>
  <c r="R53"/>
  <c r="L53"/>
  <c r="N53"/>
  <c r="S53"/>
  <c r="Q53"/>
  <c r="V53" l="1"/>
  <c r="D51" i="7"/>
</calcChain>
</file>

<file path=xl/sharedStrings.xml><?xml version="1.0" encoding="utf-8"?>
<sst xmlns="http://schemas.openxmlformats.org/spreadsheetml/2006/main" count="265" uniqueCount="151">
  <si>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</si>
  <si>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</si>
  <si>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</si>
  <si>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</si>
  <si>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</si>
  <si>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</si>
  <si>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</si>
  <si>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</si>
  <si>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</si>
  <si>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</si>
  <si>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</si>
  <si>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</si>
  <si>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</si>
  <si>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</si>
  <si>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</si>
  <si>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</si>
  <si>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</si>
  <si>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</si>
  <si>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</si>
  <si>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</si>
  <si>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</si>
  <si>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</si>
  <si>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</si>
  <si>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</si>
  <si>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</si>
  <si>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</si>
  <si>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</si>
  <si>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№</t>
  </si>
  <si>
    <t>ЭФ № 1 ООО "СКНЦ"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</si>
  <si>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</si>
  <si>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</si>
  <si>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</si>
  <si>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</si>
  <si>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</si>
  <si>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ООО "Эко-центр" (г. Москва ЭКО)</t>
  </si>
  <si>
    <t>определенных групп взрослого населения (1-ый этап)</t>
  </si>
  <si>
    <t>взрослого населения</t>
  </si>
  <si>
    <t>несовершеннолетних</t>
  </si>
  <si>
    <t>БУ РК "Республиканский центр скорой медицинской помощи и медицины катастроф"</t>
  </si>
  <si>
    <t>ООО "3Д Клиника"</t>
  </si>
  <si>
    <t>ФКУЗ "МСЧ МВД России по РК"</t>
  </si>
  <si>
    <t>углубленная диспансеризация</t>
  </si>
  <si>
    <t>норматив</t>
  </si>
  <si>
    <t>ООО "Калмыцкий нефрологический центр" (г. Екатеринбург)</t>
  </si>
  <si>
    <t>ООО "Первая детская стоматология"</t>
  </si>
  <si>
    <t>ООО "ВИТАЛАБ", г. Курск (МГИ, гистологические исследования)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</si>
  <si>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</si>
  <si>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</si>
  <si>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>ООО "КДЦ"  (г. Элиста)</t>
  </si>
  <si>
    <t>ООО "КНЦ" (г. Екатеринбург)</t>
  </si>
  <si>
    <t>ООО "Калмыцкий диализный центр" (г. Элиста)</t>
  </si>
  <si>
    <t>ОО ГЕНОМ -ВОЛГА"</t>
  </si>
  <si>
    <t>ООО "ИНВИТРО-РОСТОВ-НА-ДОНУ"</t>
  </si>
  <si>
    <t>всего:</t>
  </si>
  <si>
    <t>Всего:</t>
  </si>
  <si>
    <t>исследования компьютерной томографии</t>
  </si>
  <si>
    <t>исследования магнитно-резонансной томографии</t>
  </si>
  <si>
    <t>исследования позитронно-эмиссионной томографии</t>
  </si>
  <si>
    <t>ультразвуковые исследования сердечно - сосудистой системы</t>
  </si>
  <si>
    <t>ООО "ГЕМОТЕСТ ЮГ" (г. Элиста) - лабораторные исследования</t>
  </si>
  <si>
    <t>молекулярно-генетические исследования</t>
  </si>
  <si>
    <t>ООО "НПФ "Хеликс" (г. Москва - клиническая лабораторная диагностика, медико- генетические исследования)</t>
  </si>
  <si>
    <t>ООО "ГЕМОТЕСТ ЮГ" (г. Элиста) - клиническая лабораторная диагностика</t>
  </si>
  <si>
    <t>ООО "ИНВИТРО-РОСТОВ-НА-ДОНУ" (клиническая лабораторная диагностика)</t>
  </si>
  <si>
    <t>ООО "М-ЛАЙН" (г. Москва, функциональная диагностика, эндокринология - апп)</t>
  </si>
  <si>
    <t>ООО "ВИТАЛАБ", г. Курск (МГИ, патологоанатомические исследования)</t>
  </si>
  <si>
    <t>Услуги заместительной почечной терапии</t>
  </si>
  <si>
    <t xml:space="preserve">ОО ГЕНОМ -ВОЛГА" (г. Волгоград, профиль "акушерство и гинекология", Услуги ЭКО </t>
  </si>
  <si>
    <t>ООО "Эко-центр" (г. Москва, услуги ЭКО)</t>
  </si>
  <si>
    <t>ООО "Стоматологическая клиника "Элисдент" (профиль - стоматология)</t>
  </si>
  <si>
    <t>ООО "Первая детская стоматология" (профиль - стоматология)</t>
  </si>
  <si>
    <t>ООО "ПЭТ-Технолоджи Диагностика" (г. Ставрополь,   профиль -онкология, услуги ПЭТ )</t>
  </si>
  <si>
    <t>в т.ч. для оказания медициснкой помощи больным с вирусным гепатитом С (специализированная)</t>
  </si>
  <si>
    <t>Гемодиафильтрация</t>
  </si>
  <si>
    <t>Перитонеальный диализ</t>
  </si>
  <si>
    <t>число лиц, получающих услуги ЗПТ, по состоянию на 14.12.23г.</t>
  </si>
  <si>
    <t>прогонзное увеличение в 2024 году, человек</t>
  </si>
  <si>
    <t xml:space="preserve">для оценки репродуктивного здоровья </t>
  </si>
  <si>
    <t>мужчин</t>
  </si>
  <si>
    <t>женщин</t>
  </si>
  <si>
    <t>в рамках межтерриториальных расчетов  (для оказания медицинской помощи застрахованным лицам республики в медицинских организациях других субъектов РФ)</t>
  </si>
  <si>
    <t>эндоскопические диагностические исследования</t>
  </si>
  <si>
    <t xml:space="preserve"> патолого-анатомические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</si>
  <si>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       (COVID-19)</t>
  </si>
  <si>
    <t>в т.ч. посещений школы сахарного диабета</t>
  </si>
  <si>
    <t>Установленные объемы  амбулаторной медицинской помощи и скорой медицинской помощи   на 2024 год</t>
  </si>
  <si>
    <t>всего</t>
  </si>
  <si>
    <t xml:space="preserve">в т. ч. для оказания медицинской помощи по профилю "онкология" </t>
  </si>
  <si>
    <t>в т. ч. высокотехнологичная медицинская помощь</t>
  </si>
  <si>
    <t xml:space="preserve">в т.ч. для оказания медицинской помощи при экстракорпоральном оплодотворени  (специализированная)  </t>
  </si>
  <si>
    <t>Установленные объемы стационарной и стационарозамещающей медицинской помощи на 2024 год</t>
  </si>
  <si>
    <t>Гемодиализ интермиттирующий высокопоточный</t>
  </si>
  <si>
    <t>случаев лечения в условиях дневного стационара</t>
  </si>
  <si>
    <t>обращений по заболеваниям</t>
  </si>
  <si>
    <t>Наименование услуги/ единицы объема</t>
  </si>
  <si>
    <t>код услуги заместительной почечной терапии</t>
  </si>
  <si>
    <t>Итого;</t>
  </si>
  <si>
    <t>Установленные объемы заместительной почечной терапии (ЗПТ)  на 2024 год</t>
  </si>
  <si>
    <t>всего услуг ЗПТ</t>
  </si>
  <si>
    <t>Приложение №</t>
  </si>
  <si>
    <t>Гемодиализ низкопоточный</t>
  </si>
  <si>
    <t>Селективная гемосорбция липополисахаридов</t>
  </si>
  <si>
    <t>Плазмофильтрация каскадная</t>
  </si>
  <si>
    <t>Гемофильтрация крови продолжительная</t>
  </si>
  <si>
    <t>Гемодиафильтрация продолжительная</t>
  </si>
  <si>
    <t>A18.05.002.001</t>
  </si>
  <si>
    <t>A18.05.011</t>
  </si>
  <si>
    <t>A18.30.001</t>
  </si>
  <si>
    <t>А18.05.002.002</t>
  </si>
  <si>
    <t>А18.05.006.001</t>
  </si>
  <si>
    <t>А18.05.001.004</t>
  </si>
  <si>
    <t>А18.05.003.002</t>
  </si>
  <si>
    <t>А18.05.011.002</t>
  </si>
  <si>
    <t>единица оплаты</t>
  </si>
  <si>
    <t>услуга</t>
  </si>
  <si>
    <t>день обмена</t>
  </si>
  <si>
    <t>Наименование медицинской организации</t>
  </si>
  <si>
    <t>Дневной стационар (случаев лечения)</t>
  </si>
  <si>
    <t>в том числе для оказания медицинской помощи по профилю "Медицинская реабилитация"</t>
  </si>
  <si>
    <t>Круглосуточный стационар (случаев госпитализации)</t>
  </si>
  <si>
    <r>
      <t xml:space="preserve"> в том числе  без учета </t>
    </r>
    <r>
      <rPr>
        <b/>
        <i/>
        <sz val="14"/>
        <rFont val="Times New Roman"/>
        <family val="1"/>
        <charset val="204"/>
      </rPr>
      <t>профиля "медицинская реабилитация"</t>
    </r>
  </si>
  <si>
    <t xml:space="preserve"> в том числе  без учета профиля "медицинская реабилитация"</t>
  </si>
  <si>
    <t xml:space="preserve"> Обращений по заболеванию  для оказания медицинской помощи по профилю "Медицинская реабилитация"</t>
  </si>
  <si>
    <t>Скорая медицинская помощь (вызова)*</t>
  </si>
  <si>
    <t>Комплексных посещений для проведения диспансеризации</t>
  </si>
  <si>
    <t>Комплексных посещений для проведения медицинских осмотров</t>
  </si>
  <si>
    <t>Посещений с иными целями</t>
  </si>
  <si>
    <t>Посещений по неотложной помощи</t>
  </si>
  <si>
    <t>Обращений по поводу заболеваниям</t>
  </si>
  <si>
    <t>Диспансерное наблюдение (комплексное посещение), в том числе по поводу:</t>
  </si>
  <si>
    <t xml:space="preserve">сахарного диабета (приказ Минздрава России от 15.03.2022 N 168н)
</t>
  </si>
  <si>
    <t xml:space="preserve">болезней системы кровообращения (приказ Минздрава России от 15.03.2022 N 168н)
</t>
  </si>
  <si>
    <t xml:space="preserve">прочие нозологические формы (приказ Минздрава России от 15.03.2022 N 168н)
</t>
  </si>
  <si>
    <t xml:space="preserve">диспансерное наблюдение детей, проживающих в организациях социального обслуживания (детских домах-интернатах), предоставляющих социальные услуги в стационарной форме (приказ Минздрава России от 16.05.2019 N 302н)
</t>
  </si>
  <si>
    <t xml:space="preserve">онкологияческих заболеваний (приказ Минздрава России от 04.06.2020 N 548н
Минздрава России от 15.03.2022 N 168н)
</t>
  </si>
  <si>
    <t xml:space="preserve">детей - сирот </t>
  </si>
  <si>
    <t>в патронатных семьях (1-ый этап)</t>
  </si>
  <si>
    <t xml:space="preserve">  в стационарных учреждениях  (1-ый этап)</t>
  </si>
  <si>
    <t>БУ РК "РБ им. П. П. Жемчуева"</t>
  </si>
  <si>
    <t>4.1.</t>
  </si>
  <si>
    <t>в том числе центр амбулатороной онкологической помощи (ЦАОП)</t>
  </si>
  <si>
    <t>в рамках межучрежденческих расчетов</t>
  </si>
  <si>
    <t>в амбулаторных условиях</t>
  </si>
  <si>
    <t>патолого-анатомические вскрытия</t>
  </si>
  <si>
    <t xml:space="preserve">Утверждено решением Комиссии по разработке Территориальной программы ОМС от 19.02.24  № 3 </t>
  </si>
  <si>
    <t xml:space="preserve">Утверждено решением Комиссии по разработке Территориальной программы ОМС от 19.02.24№ 3  </t>
  </si>
  <si>
    <t>Утверждено решением Комиссии по разработке Территориальной программы ОМС от 19.02.24 № 3</t>
  </si>
  <si>
    <t xml:space="preserve">Утверждено решением Комиссии по разработке Территориальной программы ОМС от 19.02.24 № 3 </t>
  </si>
  <si>
    <t xml:space="preserve">консультаций/ консилиумов с использованием  телемедицинских технологий </t>
  </si>
  <si>
    <t>объемы   проведения  Ботулинотерапии</t>
  </si>
  <si>
    <t>Установленные объемы    диагностических (лабораторных) исследований, патолого-анатомических вскрытий,  консультаций/ консилиумов с использованием  телемедицинских технологий, и проведения  ботулинотерапии на 2024 год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</si>
</sst>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>
      <alignment horizontal="center" vertical="center"/>
    </xf>
  </cellStyleXfs>
  <cellXfs count="112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S2" xfId="2"/>
    <cellStyle name="Обычный" xfId="0" builtinId="0"/>
    <cellStyle name="Обычный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5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28515625" defaultRowHeight="18.75"/>
  <cols>
    <col min="1" max="1" width="7" style="58" customWidth="1"/>
    <col min="2" max="2" width="78" style="2" customWidth="1"/>
    <col min="3" max="3" width="18.28515625" style="2" customWidth="1"/>
    <col min="4" max="6" width="17.140625" style="58" customWidth="1"/>
    <col min="7" max="7" width="16" style="58" customWidth="1"/>
    <col min="8" max="8" width="16.85546875" style="58" customWidth="1"/>
    <col min="9" max="9" width="15" style="58" customWidth="1"/>
    <col min="10" max="10" width="15.140625" style="58" customWidth="1"/>
    <col min="11" max="11" width="18.5703125" style="58" customWidth="1"/>
    <col min="12" max="12" width="20.7109375" style="58" customWidth="1"/>
    <col min="13" max="13" width="17.28515625" style="58" customWidth="1"/>
    <col min="14" max="14" width="18.42578125" style="58" customWidth="1"/>
    <col min="15" max="16" width="16.7109375" style="58" customWidth="1"/>
    <col min="17" max="17" width="19.85546875" style="2" customWidth="1"/>
    <col min="18" max="19" width="13.5703125" style="2" customWidth="1"/>
    <col min="20" max="20" width="18.140625" style="58" customWidth="1"/>
    <col min="21" max="21" width="42.5703125" style="58" customWidth="1"/>
    <col min="22" max="22" width="9.28515625" style="2" customWidth="1"/>
    <col min="23" max="16384" width="9.28515625" style="2"/>
  </cols>
  <sheetData>
    <row r="1" spans="1:22">
      <c r="N1" s="77" t="s">
        <v>99</v>
      </c>
      <c r="O1" s="77"/>
      <c r="P1" s="77"/>
      <c r="Q1" s="77"/>
      <c r="R1" s="77"/>
      <c r="S1" s="77"/>
      <c r="T1" s="77"/>
      <c r="U1" s="77"/>
      <c r="V1" s="77"/>
    </row>
    <row r="2" spans="1:22" ht="61.5" customHeight="1">
      <c r="N2" s="77" t="s">
        <v>144</v>
      </c>
      <c r="O2" s="77"/>
      <c r="P2" s="77"/>
      <c r="Q2" s="77"/>
      <c r="R2" s="77"/>
      <c r="S2" s="77"/>
      <c r="T2" s="77"/>
      <c r="U2" s="77"/>
      <c r="V2" s="77"/>
    </row>
    <row r="3" spans="1:22" ht="31.5" customHeight="1">
      <c r="A3" s="78" t="s">
        <v>85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5" spans="1:22" ht="114" customHeight="1">
      <c r="A5" s="71" t="s">
        <v>27</v>
      </c>
      <c r="B5" s="79" t="s">
        <v>116</v>
      </c>
      <c r="C5" s="71" t="s">
        <v>123</v>
      </c>
      <c r="D5" s="71" t="s">
        <v>124</v>
      </c>
      <c r="E5" s="71"/>
      <c r="F5" s="71"/>
      <c r="G5" s="71"/>
      <c r="H5" s="71"/>
      <c r="I5" s="71"/>
      <c r="J5" s="71" t="s">
        <v>125</v>
      </c>
      <c r="K5" s="71"/>
      <c r="L5" s="71" t="s">
        <v>126</v>
      </c>
      <c r="M5" s="71" t="s">
        <v>84</v>
      </c>
      <c r="N5" s="71" t="s">
        <v>127</v>
      </c>
      <c r="O5" s="71" t="s">
        <v>128</v>
      </c>
      <c r="P5" s="74" t="s">
        <v>122</v>
      </c>
      <c r="Q5" s="71" t="s">
        <v>129</v>
      </c>
      <c r="R5" s="71"/>
      <c r="S5" s="71"/>
      <c r="T5" s="71"/>
      <c r="U5" s="71"/>
      <c r="V5" s="71"/>
    </row>
    <row r="6" spans="1:22" ht="24.75" customHeight="1">
      <c r="A6" s="71"/>
      <c r="B6" s="77"/>
      <c r="C6" s="71"/>
      <c r="D6" s="72" t="s">
        <v>36</v>
      </c>
      <c r="E6" s="81"/>
      <c r="F6" s="81"/>
      <c r="G6" s="73"/>
      <c r="H6" s="72" t="s">
        <v>135</v>
      </c>
      <c r="I6" s="73"/>
      <c r="J6" s="74" t="s">
        <v>36</v>
      </c>
      <c r="K6" s="74" t="s">
        <v>37</v>
      </c>
      <c r="L6" s="71"/>
      <c r="M6" s="71"/>
      <c r="N6" s="71"/>
      <c r="O6" s="71"/>
      <c r="P6" s="75"/>
      <c r="Q6" s="71"/>
      <c r="R6" s="71"/>
      <c r="S6" s="71"/>
      <c r="T6" s="71"/>
      <c r="U6" s="71"/>
      <c r="V6" s="71"/>
    </row>
    <row r="7" spans="1:22" ht="99.75" customHeight="1">
      <c r="A7" s="71"/>
      <c r="B7" s="77"/>
      <c r="C7" s="71"/>
      <c r="D7" s="71" t="s">
        <v>35</v>
      </c>
      <c r="E7" s="71" t="s">
        <v>77</v>
      </c>
      <c r="F7" s="71"/>
      <c r="G7" s="71" t="s">
        <v>41</v>
      </c>
      <c r="H7" s="71" t="s">
        <v>136</v>
      </c>
      <c r="I7" s="71" t="s">
        <v>137</v>
      </c>
      <c r="J7" s="75"/>
      <c r="K7" s="75"/>
      <c r="L7" s="71"/>
      <c r="M7" s="71"/>
      <c r="N7" s="71"/>
      <c r="O7" s="71"/>
      <c r="P7" s="75"/>
      <c r="Q7" s="71"/>
      <c r="R7" s="71"/>
      <c r="S7" s="71"/>
      <c r="T7" s="71"/>
      <c r="U7" s="71"/>
      <c r="V7" s="71"/>
    </row>
    <row r="8" spans="1:22" ht="231" customHeight="1">
      <c r="A8" s="71"/>
      <c r="B8" s="80"/>
      <c r="C8" s="71"/>
      <c r="D8" s="71"/>
      <c r="E8" s="56" t="s">
        <v>78</v>
      </c>
      <c r="F8" s="56" t="s">
        <v>79</v>
      </c>
      <c r="G8" s="71"/>
      <c r="H8" s="71"/>
      <c r="I8" s="71"/>
      <c r="J8" s="76"/>
      <c r="K8" s="76"/>
      <c r="L8" s="71"/>
      <c r="M8" s="71"/>
      <c r="N8" s="71"/>
      <c r="O8" s="71"/>
      <c r="P8" s="76"/>
      <c r="Q8" s="56" t="s">
        <v>134</v>
      </c>
      <c r="R8" s="56" t="s">
        <v>130</v>
      </c>
      <c r="S8" s="56" t="s">
        <v>131</v>
      </c>
      <c r="T8" s="56" t="s">
        <v>132</v>
      </c>
      <c r="U8" s="56" t="s">
        <v>133</v>
      </c>
      <c r="V8" s="56" t="s">
        <v>53</v>
      </c>
    </row>
    <row r="9" spans="1:22" ht="52.15" customHeight="1">
      <c r="A9" s="56">
        <v>1</v>
      </c>
      <c r="B9" s="3" t="s">
        <v>0</v>
      </c>
      <c r="C9" s="56"/>
      <c r="D9" s="4"/>
      <c r="E9" s="4"/>
      <c r="F9" s="4"/>
      <c r="G9" s="4"/>
      <c r="H9" s="56"/>
      <c r="I9" s="56"/>
      <c r="J9" s="4"/>
      <c r="K9" s="4"/>
      <c r="L9" s="4">
        <v>37000</v>
      </c>
      <c r="M9" s="4"/>
      <c r="N9" s="4">
        <v>14000</v>
      </c>
      <c r="O9" s="4">
        <v>7080</v>
      </c>
      <c r="P9" s="4">
        <v>110</v>
      </c>
      <c r="Q9" s="56"/>
      <c r="R9" s="7">
        <v>9</v>
      </c>
      <c r="S9" s="7">
        <v>53</v>
      </c>
      <c r="T9" s="7">
        <v>27</v>
      </c>
      <c r="U9" s="7"/>
      <c r="V9" s="56">
        <f>SUM(Q9:U9)</f>
        <v>89</v>
      </c>
    </row>
    <row r="10" spans="1:22" ht="52.15" customHeight="1">
      <c r="A10" s="56">
        <v>2</v>
      </c>
      <c r="B10" s="3" t="s">
        <v>1</v>
      </c>
      <c r="C10" s="56"/>
      <c r="D10" s="4"/>
      <c r="E10" s="4"/>
      <c r="F10" s="4"/>
      <c r="G10" s="4"/>
      <c r="H10" s="4">
        <v>132</v>
      </c>
      <c r="I10" s="4">
        <v>371</v>
      </c>
      <c r="J10" s="4"/>
      <c r="K10" s="7">
        <v>35867</v>
      </c>
      <c r="L10" s="4">
        <v>120000</v>
      </c>
      <c r="M10" s="4"/>
      <c r="N10" s="4">
        <v>29138</v>
      </c>
      <c r="O10" s="4">
        <v>87000</v>
      </c>
      <c r="P10" s="4">
        <v>300</v>
      </c>
      <c r="Q10" s="56"/>
      <c r="R10" s="7"/>
      <c r="S10" s="7"/>
      <c r="T10" s="7"/>
      <c r="U10" s="7">
        <v>278</v>
      </c>
      <c r="V10" s="56">
        <f t="shared" ref="V10:V51" si="0">SUM(Q10:U10)</f>
        <v>278</v>
      </c>
    </row>
    <row r="11" spans="1:22" ht="66" customHeight="1">
      <c r="A11" s="56">
        <v>3</v>
      </c>
      <c r="B11" s="3" t="s">
        <v>2</v>
      </c>
      <c r="C11" s="56"/>
      <c r="D11" s="4"/>
      <c r="E11" s="4"/>
      <c r="F11" s="4"/>
      <c r="G11" s="4"/>
      <c r="H11" s="4"/>
      <c r="I11" s="4"/>
      <c r="J11" s="4"/>
      <c r="K11" s="4"/>
      <c r="L11" s="4">
        <v>6000</v>
      </c>
      <c r="M11" s="4"/>
      <c r="N11" s="4"/>
      <c r="O11" s="4">
        <v>6000</v>
      </c>
      <c r="P11" s="4"/>
      <c r="Q11" s="56"/>
      <c r="R11" s="7"/>
      <c r="S11" s="7"/>
      <c r="T11" s="7">
        <v>11</v>
      </c>
      <c r="U11" s="7"/>
      <c r="V11" s="56">
        <f t="shared" si="0"/>
        <v>11</v>
      </c>
    </row>
    <row r="12" spans="1:22" ht="62.65" customHeight="1">
      <c r="A12" s="56">
        <v>4</v>
      </c>
      <c r="B12" s="3" t="s">
        <v>3</v>
      </c>
      <c r="C12" s="56"/>
      <c r="D12" s="4"/>
      <c r="E12" s="4"/>
      <c r="F12" s="4"/>
      <c r="G12" s="4"/>
      <c r="H12" s="4"/>
      <c r="I12" s="4"/>
      <c r="J12" s="4"/>
      <c r="K12" s="4"/>
      <c r="L12" s="4">
        <v>9000</v>
      </c>
      <c r="M12" s="4"/>
      <c r="N12" s="4"/>
      <c r="O12" s="4">
        <v>2500</v>
      </c>
      <c r="P12" s="4"/>
      <c r="Q12" s="56">
        <v>4424</v>
      </c>
      <c r="R12" s="7"/>
      <c r="S12" s="7"/>
      <c r="T12" s="7"/>
      <c r="U12" s="7"/>
      <c r="V12" s="56">
        <f t="shared" si="0"/>
        <v>4424</v>
      </c>
    </row>
    <row r="13" spans="1:22" ht="62.65" customHeight="1">
      <c r="A13" s="56" t="s">
        <v>139</v>
      </c>
      <c r="B13" s="3" t="s">
        <v>140</v>
      </c>
      <c r="C13" s="56"/>
      <c r="D13" s="4"/>
      <c r="E13" s="4"/>
      <c r="F13" s="4"/>
      <c r="G13" s="4"/>
      <c r="H13" s="4"/>
      <c r="I13" s="4"/>
      <c r="J13" s="4"/>
      <c r="K13" s="4"/>
      <c r="L13" s="4">
        <v>4650</v>
      </c>
      <c r="M13" s="4"/>
      <c r="N13" s="4"/>
      <c r="O13" s="4">
        <v>1590</v>
      </c>
      <c r="P13" s="4"/>
      <c r="Q13" s="56"/>
      <c r="R13" s="7"/>
      <c r="S13" s="7"/>
      <c r="T13" s="7"/>
      <c r="U13" s="7"/>
      <c r="V13" s="56"/>
    </row>
    <row r="14" spans="1:22" ht="52.15" customHeight="1">
      <c r="A14" s="56">
        <v>5</v>
      </c>
      <c r="B14" s="3" t="s">
        <v>4</v>
      </c>
      <c r="C14" s="56"/>
      <c r="D14" s="4"/>
      <c r="E14" s="4"/>
      <c r="F14" s="4"/>
      <c r="G14" s="4"/>
      <c r="H14" s="4"/>
      <c r="I14" s="4"/>
      <c r="J14" s="4"/>
      <c r="K14" s="4"/>
      <c r="L14" s="4">
        <v>49000</v>
      </c>
      <c r="M14" s="4"/>
      <c r="N14" s="4">
        <v>15000</v>
      </c>
      <c r="O14" s="4">
        <v>11000</v>
      </c>
      <c r="P14" s="4"/>
      <c r="Q14" s="56"/>
      <c r="R14" s="7"/>
      <c r="S14" s="7"/>
      <c r="T14" s="7"/>
      <c r="U14" s="7"/>
      <c r="V14" s="56">
        <f t="shared" si="0"/>
        <v>0</v>
      </c>
    </row>
    <row r="15" spans="1:22" ht="68.650000000000006" customHeight="1">
      <c r="A15" s="56">
        <v>6</v>
      </c>
      <c r="B15" s="3" t="s">
        <v>5</v>
      </c>
      <c r="C15" s="56"/>
      <c r="D15" s="4"/>
      <c r="E15" s="4"/>
      <c r="F15" s="4"/>
      <c r="G15" s="4"/>
      <c r="H15" s="4"/>
      <c r="I15" s="4"/>
      <c r="J15" s="4"/>
      <c r="K15" s="4"/>
      <c r="L15" s="4">
        <v>8000</v>
      </c>
      <c r="M15" s="4"/>
      <c r="N15" s="4"/>
      <c r="O15" s="4"/>
      <c r="P15" s="4"/>
      <c r="Q15" s="56"/>
      <c r="R15" s="7"/>
      <c r="S15" s="7"/>
      <c r="T15" s="7"/>
      <c r="U15" s="7"/>
      <c r="V15" s="56">
        <f t="shared" si="0"/>
        <v>0</v>
      </c>
    </row>
    <row r="16" spans="1:22" ht="52.15" customHeight="1">
      <c r="A16" s="56">
        <v>7</v>
      </c>
      <c r="B16" s="3" t="s">
        <v>6</v>
      </c>
      <c r="C16" s="5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6"/>
      <c r="R16" s="7"/>
      <c r="S16" s="7"/>
      <c r="T16" s="7"/>
      <c r="U16" s="7"/>
      <c r="V16" s="56">
        <f t="shared" si="0"/>
        <v>0</v>
      </c>
    </row>
    <row r="17" spans="1:22" ht="52.15" customHeight="1">
      <c r="A17" s="56">
        <v>8</v>
      </c>
      <c r="B17" s="3" t="s">
        <v>7</v>
      </c>
      <c r="C17" s="56"/>
      <c r="D17" s="4"/>
      <c r="E17" s="4"/>
      <c r="F17" s="4"/>
      <c r="G17" s="4"/>
      <c r="H17" s="4"/>
      <c r="I17" s="4"/>
      <c r="J17" s="4"/>
      <c r="K17" s="4"/>
      <c r="L17" s="4">
        <v>18863</v>
      </c>
      <c r="M17" s="4"/>
      <c r="N17" s="4"/>
      <c r="O17" s="4">
        <v>22000</v>
      </c>
      <c r="P17" s="4"/>
      <c r="Q17" s="56"/>
      <c r="R17" s="7"/>
      <c r="S17" s="7"/>
      <c r="T17" s="7">
        <v>366</v>
      </c>
      <c r="U17" s="7"/>
      <c r="V17" s="56">
        <f t="shared" si="0"/>
        <v>366</v>
      </c>
    </row>
    <row r="18" spans="1:22" ht="52.15" customHeight="1">
      <c r="A18" s="56">
        <v>9</v>
      </c>
      <c r="B18" s="6" t="s">
        <v>8</v>
      </c>
      <c r="C18" s="56">
        <v>3491</v>
      </c>
      <c r="D18" s="56">
        <v>2852</v>
      </c>
      <c r="E18" s="56">
        <v>694</v>
      </c>
      <c r="F18" s="56">
        <v>628</v>
      </c>
      <c r="G18" s="56">
        <v>406</v>
      </c>
      <c r="H18" s="56">
        <v>6</v>
      </c>
      <c r="I18" s="4"/>
      <c r="J18" s="7">
        <v>1000</v>
      </c>
      <c r="K18" s="7">
        <v>2000</v>
      </c>
      <c r="L18" s="4">
        <v>18676</v>
      </c>
      <c r="M18" s="4">
        <v>200</v>
      </c>
      <c r="N18" s="4">
        <v>4000</v>
      </c>
      <c r="O18" s="4">
        <v>16000</v>
      </c>
      <c r="P18" s="4"/>
      <c r="Q18" s="56"/>
      <c r="R18" s="7">
        <v>304</v>
      </c>
      <c r="S18" s="7">
        <v>666</v>
      </c>
      <c r="T18" s="7">
        <v>373</v>
      </c>
      <c r="U18" s="7"/>
      <c r="V18" s="56">
        <f t="shared" si="0"/>
        <v>1343</v>
      </c>
    </row>
    <row r="19" spans="1:22" ht="52.15" customHeight="1">
      <c r="A19" s="56">
        <v>10</v>
      </c>
      <c r="B19" s="6" t="s">
        <v>9</v>
      </c>
      <c r="C19" s="56">
        <v>2261</v>
      </c>
      <c r="D19" s="56">
        <v>1388</v>
      </c>
      <c r="E19" s="56">
        <v>447</v>
      </c>
      <c r="F19" s="56">
        <v>365</v>
      </c>
      <c r="G19" s="56">
        <v>357</v>
      </c>
      <c r="H19" s="56">
        <v>10</v>
      </c>
      <c r="I19" s="4"/>
      <c r="J19" s="7">
        <v>850</v>
      </c>
      <c r="K19" s="7">
        <v>1100</v>
      </c>
      <c r="L19" s="4">
        <v>14479</v>
      </c>
      <c r="M19" s="4"/>
      <c r="N19" s="4">
        <v>5000</v>
      </c>
      <c r="O19" s="4">
        <v>16503</v>
      </c>
      <c r="P19" s="4"/>
      <c r="Q19" s="56"/>
      <c r="R19" s="7">
        <v>631</v>
      </c>
      <c r="S19" s="7">
        <v>964</v>
      </c>
      <c r="T19" s="7">
        <v>410</v>
      </c>
      <c r="U19" s="7"/>
      <c r="V19" s="56">
        <f t="shared" si="0"/>
        <v>2005</v>
      </c>
    </row>
    <row r="20" spans="1:22" ht="52.15" customHeight="1">
      <c r="A20" s="56">
        <v>11</v>
      </c>
      <c r="B20" s="6" t="s">
        <v>10</v>
      </c>
      <c r="C20" s="56">
        <v>2522</v>
      </c>
      <c r="D20" s="56">
        <v>2416</v>
      </c>
      <c r="E20" s="56">
        <v>490</v>
      </c>
      <c r="F20" s="56">
        <v>390</v>
      </c>
      <c r="G20" s="56">
        <v>573</v>
      </c>
      <c r="H20" s="56">
        <v>9</v>
      </c>
      <c r="I20" s="4"/>
      <c r="J20" s="7">
        <v>900</v>
      </c>
      <c r="K20" s="7">
        <v>1559</v>
      </c>
      <c r="L20" s="4">
        <v>17903</v>
      </c>
      <c r="M20" s="4"/>
      <c r="N20" s="4">
        <v>5500</v>
      </c>
      <c r="O20" s="4">
        <v>20000</v>
      </c>
      <c r="P20" s="4"/>
      <c r="Q20" s="56"/>
      <c r="R20" s="7">
        <v>594</v>
      </c>
      <c r="S20" s="7">
        <v>1001</v>
      </c>
      <c r="T20" s="7">
        <v>369</v>
      </c>
      <c r="U20" s="7"/>
      <c r="V20" s="56">
        <f t="shared" si="0"/>
        <v>1964</v>
      </c>
    </row>
    <row r="21" spans="1:22" ht="52.15" customHeight="1">
      <c r="A21" s="56">
        <v>12</v>
      </c>
      <c r="B21" s="6" t="s">
        <v>11</v>
      </c>
      <c r="C21" s="56">
        <v>3173</v>
      </c>
      <c r="D21" s="56">
        <v>3972</v>
      </c>
      <c r="E21" s="56">
        <v>720</v>
      </c>
      <c r="F21" s="56">
        <v>678</v>
      </c>
      <c r="G21" s="56">
        <v>484</v>
      </c>
      <c r="H21" s="56">
        <v>20</v>
      </c>
      <c r="I21" s="4"/>
      <c r="J21" s="7">
        <v>1060</v>
      </c>
      <c r="K21" s="7">
        <v>1000</v>
      </c>
      <c r="L21" s="4">
        <v>15176</v>
      </c>
      <c r="M21" s="4">
        <v>210</v>
      </c>
      <c r="N21" s="4">
        <v>4500</v>
      </c>
      <c r="O21" s="4">
        <v>20000</v>
      </c>
      <c r="P21" s="4"/>
      <c r="Q21" s="56">
        <v>206</v>
      </c>
      <c r="R21" s="7">
        <v>941</v>
      </c>
      <c r="S21" s="7">
        <v>1439</v>
      </c>
      <c r="T21" s="7">
        <v>576</v>
      </c>
      <c r="U21" s="7"/>
      <c r="V21" s="56">
        <f t="shared" si="0"/>
        <v>3162</v>
      </c>
    </row>
    <row r="22" spans="1:22" ht="52.15" customHeight="1">
      <c r="A22" s="56">
        <v>13</v>
      </c>
      <c r="B22" s="6" t="s">
        <v>12</v>
      </c>
      <c r="C22" s="7">
        <v>2178</v>
      </c>
      <c r="D22" s="56">
        <v>2339</v>
      </c>
      <c r="E22" s="56">
        <v>435</v>
      </c>
      <c r="F22" s="56">
        <v>390</v>
      </c>
      <c r="G22" s="56">
        <v>458</v>
      </c>
      <c r="H22" s="56">
        <v>6</v>
      </c>
      <c r="I22" s="4"/>
      <c r="J22" s="7">
        <v>826</v>
      </c>
      <c r="K22" s="7">
        <v>1596</v>
      </c>
      <c r="L22" s="4">
        <v>14186</v>
      </c>
      <c r="M22" s="4">
        <v>310</v>
      </c>
      <c r="N22" s="4">
        <v>4600</v>
      </c>
      <c r="O22" s="4">
        <v>16500</v>
      </c>
      <c r="P22" s="4"/>
      <c r="Q22" s="56"/>
      <c r="R22" s="7">
        <v>615</v>
      </c>
      <c r="S22" s="7">
        <v>758</v>
      </c>
      <c r="T22" s="7">
        <v>556</v>
      </c>
      <c r="U22" s="7"/>
      <c r="V22" s="56">
        <f t="shared" si="0"/>
        <v>1929</v>
      </c>
    </row>
    <row r="23" spans="1:22" ht="52.15" customHeight="1">
      <c r="A23" s="56">
        <v>14</v>
      </c>
      <c r="B23" s="6" t="s">
        <v>13</v>
      </c>
      <c r="C23" s="7">
        <v>1904</v>
      </c>
      <c r="D23" s="56">
        <v>2186</v>
      </c>
      <c r="E23" s="56">
        <v>353</v>
      </c>
      <c r="F23" s="56">
        <v>304</v>
      </c>
      <c r="G23" s="56">
        <v>408</v>
      </c>
      <c r="H23" s="56">
        <v>12</v>
      </c>
      <c r="I23" s="4"/>
      <c r="J23" s="7">
        <v>1228</v>
      </c>
      <c r="K23" s="7">
        <v>1585</v>
      </c>
      <c r="L23" s="4">
        <v>15691</v>
      </c>
      <c r="M23" s="4"/>
      <c r="N23" s="4">
        <v>3300</v>
      </c>
      <c r="O23" s="4">
        <v>20000</v>
      </c>
      <c r="P23" s="4"/>
      <c r="Q23" s="56"/>
      <c r="R23" s="7">
        <v>410</v>
      </c>
      <c r="S23" s="7">
        <v>623</v>
      </c>
      <c r="T23" s="7">
        <v>316</v>
      </c>
      <c r="U23" s="7"/>
      <c r="V23" s="56">
        <f t="shared" si="0"/>
        <v>1349</v>
      </c>
    </row>
    <row r="24" spans="1:22" ht="52.15" customHeight="1">
      <c r="A24" s="56">
        <v>15</v>
      </c>
      <c r="B24" s="6" t="s">
        <v>14</v>
      </c>
      <c r="C24" s="7">
        <v>2126</v>
      </c>
      <c r="D24" s="56">
        <v>1951</v>
      </c>
      <c r="E24" s="56">
        <v>340</v>
      </c>
      <c r="F24" s="56">
        <v>500</v>
      </c>
      <c r="G24" s="56">
        <v>442</v>
      </c>
      <c r="H24" s="56">
        <v>9</v>
      </c>
      <c r="I24" s="4"/>
      <c r="J24" s="7">
        <v>1205</v>
      </c>
      <c r="K24" s="7">
        <v>1700</v>
      </c>
      <c r="L24" s="4">
        <v>12483</v>
      </c>
      <c r="M24" s="4"/>
      <c r="N24" s="4">
        <v>3000</v>
      </c>
      <c r="O24" s="4">
        <v>13500</v>
      </c>
      <c r="P24" s="4"/>
      <c r="Q24" s="56"/>
      <c r="R24" s="7">
        <v>308</v>
      </c>
      <c r="S24" s="7">
        <v>1324</v>
      </c>
      <c r="T24" s="7">
        <v>829</v>
      </c>
      <c r="U24" s="7"/>
      <c r="V24" s="56">
        <f t="shared" si="0"/>
        <v>2461</v>
      </c>
    </row>
    <row r="25" spans="1:22" ht="52.15" customHeight="1">
      <c r="A25" s="56">
        <v>16</v>
      </c>
      <c r="B25" s="6" t="s">
        <v>15</v>
      </c>
      <c r="C25" s="7">
        <v>2368</v>
      </c>
      <c r="D25" s="56">
        <v>2456</v>
      </c>
      <c r="E25" s="56">
        <v>515</v>
      </c>
      <c r="F25" s="56">
        <v>440</v>
      </c>
      <c r="G25" s="56">
        <v>573</v>
      </c>
      <c r="H25" s="56">
        <v>14</v>
      </c>
      <c r="I25" s="4"/>
      <c r="J25" s="7">
        <v>900</v>
      </c>
      <c r="K25" s="7">
        <v>1316</v>
      </c>
      <c r="L25" s="4">
        <v>15397</v>
      </c>
      <c r="M25" s="4"/>
      <c r="N25" s="4">
        <v>5000</v>
      </c>
      <c r="O25" s="4">
        <v>16000</v>
      </c>
      <c r="P25" s="4"/>
      <c r="Q25" s="56">
        <v>266</v>
      </c>
      <c r="R25" s="7">
        <v>755</v>
      </c>
      <c r="S25" s="7">
        <v>1148</v>
      </c>
      <c r="T25" s="7">
        <v>795</v>
      </c>
      <c r="U25" s="7"/>
      <c r="V25" s="56">
        <f t="shared" si="0"/>
        <v>2964</v>
      </c>
    </row>
    <row r="26" spans="1:22" ht="52.15" customHeight="1">
      <c r="A26" s="56">
        <v>17</v>
      </c>
      <c r="B26" s="6" t="s">
        <v>16</v>
      </c>
      <c r="C26" s="56">
        <v>2000</v>
      </c>
      <c r="D26" s="56">
        <v>2629</v>
      </c>
      <c r="E26" s="56">
        <v>476</v>
      </c>
      <c r="F26" s="56">
        <v>424</v>
      </c>
      <c r="G26" s="56">
        <v>517</v>
      </c>
      <c r="H26" s="56">
        <v>13</v>
      </c>
      <c r="I26" s="4"/>
      <c r="J26" s="7">
        <v>1300</v>
      </c>
      <c r="K26" s="7">
        <v>1560</v>
      </c>
      <c r="L26" s="4">
        <v>12464</v>
      </c>
      <c r="M26" s="4"/>
      <c r="N26" s="4">
        <v>3000</v>
      </c>
      <c r="O26" s="4">
        <v>13000</v>
      </c>
      <c r="P26" s="4"/>
      <c r="Q26" s="56"/>
      <c r="R26" s="7">
        <v>396</v>
      </c>
      <c r="S26" s="7">
        <v>834</v>
      </c>
      <c r="T26" s="7">
        <v>254</v>
      </c>
      <c r="U26" s="7"/>
      <c r="V26" s="56">
        <f t="shared" si="0"/>
        <v>1484</v>
      </c>
    </row>
    <row r="27" spans="1:22" ht="52.15" customHeight="1">
      <c r="A27" s="56">
        <v>18</v>
      </c>
      <c r="B27" s="6" t="s">
        <v>17</v>
      </c>
      <c r="C27" s="56">
        <v>2000</v>
      </c>
      <c r="D27" s="56">
        <v>2712</v>
      </c>
      <c r="E27" s="56">
        <v>432</v>
      </c>
      <c r="F27" s="56">
        <v>341</v>
      </c>
      <c r="G27" s="56">
        <v>492</v>
      </c>
      <c r="H27" s="56">
        <v>15</v>
      </c>
      <c r="I27" s="4"/>
      <c r="J27" s="7">
        <v>601</v>
      </c>
      <c r="K27" s="7">
        <v>1247</v>
      </c>
      <c r="L27" s="4">
        <v>12056</v>
      </c>
      <c r="M27" s="4"/>
      <c r="N27" s="4">
        <v>4000</v>
      </c>
      <c r="O27" s="4">
        <v>15000</v>
      </c>
      <c r="P27" s="4"/>
      <c r="Q27" s="56">
        <v>80</v>
      </c>
      <c r="R27" s="7">
        <v>343</v>
      </c>
      <c r="S27" s="7">
        <v>1034</v>
      </c>
      <c r="T27" s="7">
        <v>345</v>
      </c>
      <c r="U27" s="7"/>
      <c r="V27" s="56">
        <f t="shared" si="0"/>
        <v>1802</v>
      </c>
    </row>
    <row r="28" spans="1:22" ht="80.25" customHeight="1">
      <c r="A28" s="56">
        <v>19</v>
      </c>
      <c r="B28" s="6" t="s">
        <v>18</v>
      </c>
      <c r="C28" s="7">
        <v>3382</v>
      </c>
      <c r="D28" s="56">
        <v>3718</v>
      </c>
      <c r="E28" s="56">
        <v>622</v>
      </c>
      <c r="F28" s="56">
        <v>599</v>
      </c>
      <c r="G28" s="56">
        <v>458</v>
      </c>
      <c r="H28" s="56">
        <v>11</v>
      </c>
      <c r="I28" s="4"/>
      <c r="J28" s="7">
        <v>970</v>
      </c>
      <c r="K28" s="7">
        <v>1670</v>
      </c>
      <c r="L28" s="4">
        <v>17486</v>
      </c>
      <c r="M28" s="4"/>
      <c r="N28" s="4">
        <v>3200</v>
      </c>
      <c r="O28" s="4">
        <v>15000</v>
      </c>
      <c r="P28" s="4"/>
      <c r="Q28" s="56">
        <v>323</v>
      </c>
      <c r="R28" s="7">
        <v>645</v>
      </c>
      <c r="S28" s="7">
        <v>1127</v>
      </c>
      <c r="T28" s="7">
        <v>345</v>
      </c>
      <c r="U28" s="7"/>
      <c r="V28" s="56">
        <f t="shared" si="0"/>
        <v>2440</v>
      </c>
    </row>
    <row r="29" spans="1:22" ht="52.15" customHeight="1">
      <c r="A29" s="56">
        <v>20</v>
      </c>
      <c r="B29" s="6" t="s">
        <v>19</v>
      </c>
      <c r="C29" s="7">
        <v>2500</v>
      </c>
      <c r="D29" s="56">
        <v>4065</v>
      </c>
      <c r="E29" s="56">
        <v>674</v>
      </c>
      <c r="F29" s="56">
        <v>506</v>
      </c>
      <c r="G29" s="56">
        <v>548</v>
      </c>
      <c r="H29" s="56">
        <v>13</v>
      </c>
      <c r="I29" s="4"/>
      <c r="J29" s="7">
        <v>1500</v>
      </c>
      <c r="K29" s="7">
        <v>1473</v>
      </c>
      <c r="L29" s="4">
        <v>15868</v>
      </c>
      <c r="M29" s="4">
        <v>210</v>
      </c>
      <c r="N29" s="4">
        <v>5000</v>
      </c>
      <c r="O29" s="4">
        <v>12500</v>
      </c>
      <c r="P29" s="4"/>
      <c r="Q29" s="56"/>
      <c r="R29" s="7">
        <v>708</v>
      </c>
      <c r="S29" s="7">
        <v>621</v>
      </c>
      <c r="T29" s="7">
        <v>424</v>
      </c>
      <c r="U29" s="7"/>
      <c r="V29" s="56">
        <f t="shared" si="0"/>
        <v>1753</v>
      </c>
    </row>
    <row r="30" spans="1:22" ht="52.15" customHeight="1">
      <c r="A30" s="56">
        <v>21</v>
      </c>
      <c r="B30" s="6" t="s">
        <v>20</v>
      </c>
      <c r="C30" s="56"/>
      <c r="D30" s="56">
        <v>22567</v>
      </c>
      <c r="E30" s="56">
        <v>5177</v>
      </c>
      <c r="F30" s="56">
        <v>5691</v>
      </c>
      <c r="G30" s="56">
        <v>6082</v>
      </c>
      <c r="H30" s="56"/>
      <c r="I30" s="4"/>
      <c r="J30" s="7">
        <v>3369</v>
      </c>
      <c r="K30" s="7"/>
      <c r="L30" s="4">
        <v>60000</v>
      </c>
      <c r="M30" s="4">
        <v>580</v>
      </c>
      <c r="N30" s="4">
        <v>16800</v>
      </c>
      <c r="O30" s="4">
        <v>60000</v>
      </c>
      <c r="P30" s="4">
        <v>300</v>
      </c>
      <c r="Q30" s="56"/>
      <c r="R30" s="7">
        <v>7240</v>
      </c>
      <c r="S30" s="7">
        <v>17511</v>
      </c>
      <c r="T30" s="7">
        <v>6261</v>
      </c>
      <c r="U30" s="7"/>
      <c r="V30" s="56">
        <f t="shared" si="0"/>
        <v>31012</v>
      </c>
    </row>
    <row r="31" spans="1:22" ht="65.650000000000006" customHeight="1">
      <c r="A31" s="56">
        <v>22</v>
      </c>
      <c r="B31" s="3" t="s">
        <v>38</v>
      </c>
      <c r="C31" s="56">
        <v>34500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6"/>
      <c r="R31" s="56"/>
      <c r="S31" s="56"/>
      <c r="T31" s="7"/>
      <c r="U31" s="7"/>
      <c r="V31" s="56"/>
    </row>
    <row r="32" spans="1:22" ht="65.650000000000006" customHeight="1">
      <c r="A32" s="56">
        <v>23</v>
      </c>
      <c r="B32" s="6" t="s">
        <v>47</v>
      </c>
      <c r="C32" s="5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6"/>
      <c r="R32" s="56"/>
      <c r="S32" s="56"/>
      <c r="T32" s="7"/>
      <c r="U32" s="7"/>
      <c r="V32" s="56"/>
    </row>
    <row r="33" spans="1:22" ht="52.15" customHeight="1">
      <c r="A33" s="56">
        <v>24</v>
      </c>
      <c r="B33" s="6" t="s">
        <v>21</v>
      </c>
      <c r="C33" s="56"/>
      <c r="D33" s="4"/>
      <c r="E33" s="4"/>
      <c r="F33" s="4"/>
      <c r="G33" s="4"/>
      <c r="H33" s="4"/>
      <c r="I33" s="4"/>
      <c r="J33" s="4">
        <v>3000</v>
      </c>
      <c r="K33" s="4"/>
      <c r="L33" s="4"/>
      <c r="M33" s="4"/>
      <c r="N33" s="4"/>
      <c r="O33" s="4">
        <v>3000</v>
      </c>
      <c r="P33" s="4"/>
      <c r="Q33" s="56"/>
      <c r="R33" s="56"/>
      <c r="S33" s="56"/>
      <c r="T33" s="7"/>
      <c r="U33" s="7"/>
      <c r="V33" s="56"/>
    </row>
    <row r="34" spans="1:22" ht="52.15" customHeight="1">
      <c r="A34" s="56">
        <v>25</v>
      </c>
      <c r="B34" s="6" t="s">
        <v>40</v>
      </c>
      <c r="C34" s="5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300</v>
      </c>
      <c r="P34" s="4"/>
      <c r="Q34" s="56"/>
      <c r="R34" s="56"/>
      <c r="S34" s="56"/>
      <c r="T34" s="7"/>
      <c r="U34" s="7"/>
      <c r="V34" s="56"/>
    </row>
    <row r="35" spans="1:22" ht="52.15" customHeight="1">
      <c r="A35" s="56">
        <v>26</v>
      </c>
      <c r="B35" s="6" t="s">
        <v>22</v>
      </c>
      <c r="C35" s="56"/>
      <c r="D35" s="4"/>
      <c r="E35" s="4"/>
      <c r="F35" s="4"/>
      <c r="G35" s="4"/>
      <c r="H35" s="4"/>
      <c r="I35" s="4"/>
      <c r="J35" s="4"/>
      <c r="K35" s="4"/>
      <c r="L35" s="56">
        <v>0</v>
      </c>
      <c r="M35" s="56"/>
      <c r="N35" s="4"/>
      <c r="O35" s="4">
        <v>873</v>
      </c>
      <c r="P35" s="4"/>
      <c r="Q35" s="56"/>
      <c r="R35" s="56"/>
      <c r="S35" s="56"/>
      <c r="T35" s="7"/>
      <c r="U35" s="7"/>
      <c r="V35" s="56"/>
    </row>
    <row r="36" spans="1:22" ht="52.15" customHeight="1">
      <c r="A36" s="56">
        <v>27</v>
      </c>
      <c r="B36" s="6" t="s">
        <v>50</v>
      </c>
      <c r="C36" s="5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399</v>
      </c>
      <c r="P36" s="4"/>
      <c r="Q36" s="56"/>
      <c r="R36" s="56"/>
      <c r="S36" s="56"/>
      <c r="T36" s="7"/>
      <c r="U36" s="7"/>
      <c r="V36" s="56"/>
    </row>
    <row r="37" spans="1:22" ht="52.15" customHeight="1">
      <c r="A37" s="56">
        <v>28</v>
      </c>
      <c r="B37" s="6" t="s">
        <v>43</v>
      </c>
      <c r="C37" s="56"/>
      <c r="D37" s="4"/>
      <c r="E37" s="4"/>
      <c r="F37" s="4"/>
      <c r="G37" s="4"/>
      <c r="H37" s="4"/>
      <c r="I37" s="4"/>
      <c r="J37" s="4"/>
      <c r="K37" s="4"/>
      <c r="L37" s="4">
        <v>0</v>
      </c>
      <c r="M37" s="4"/>
      <c r="N37" s="4"/>
      <c r="O37" s="4">
        <v>682</v>
      </c>
      <c r="P37" s="4"/>
      <c r="Q37" s="56"/>
      <c r="R37" s="56"/>
      <c r="S37" s="56"/>
      <c r="T37" s="56"/>
      <c r="U37" s="56"/>
      <c r="V37" s="56"/>
    </row>
    <row r="38" spans="1:22" ht="64.150000000000006" customHeight="1">
      <c r="A38" s="56">
        <v>29</v>
      </c>
      <c r="B38" s="6" t="s">
        <v>25</v>
      </c>
      <c r="C38" s="5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6"/>
      <c r="R38" s="56"/>
      <c r="S38" s="56"/>
      <c r="T38" s="56"/>
      <c r="U38" s="56"/>
      <c r="V38" s="56"/>
    </row>
    <row r="39" spans="1:22" ht="52.15" customHeight="1">
      <c r="A39" s="56">
        <v>30</v>
      </c>
      <c r="B39" s="6" t="s">
        <v>26</v>
      </c>
      <c r="C39" s="5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6"/>
      <c r="R39" s="56"/>
      <c r="S39" s="56"/>
      <c r="T39" s="56"/>
      <c r="U39" s="56"/>
      <c r="V39" s="56"/>
    </row>
    <row r="40" spans="1:22" ht="52.15" customHeight="1">
      <c r="A40" s="56">
        <v>31</v>
      </c>
      <c r="B40" s="6" t="s">
        <v>34</v>
      </c>
      <c r="C40" s="5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6"/>
      <c r="R40" s="56"/>
      <c r="S40" s="56"/>
      <c r="T40" s="56"/>
      <c r="U40" s="56"/>
      <c r="V40" s="56"/>
    </row>
    <row r="41" spans="1:22" ht="52.15" customHeight="1">
      <c r="A41" s="56">
        <v>32</v>
      </c>
      <c r="B41" s="6" t="s">
        <v>69</v>
      </c>
      <c r="C41" s="5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0</v>
      </c>
      <c r="P41" s="4"/>
      <c r="Q41" s="56"/>
      <c r="R41" s="56"/>
      <c r="S41" s="56"/>
      <c r="T41" s="56"/>
      <c r="U41" s="56"/>
      <c r="V41" s="56"/>
    </row>
    <row r="42" spans="1:22" ht="51" customHeight="1">
      <c r="A42" s="56">
        <v>33</v>
      </c>
      <c r="B42" s="6" t="s">
        <v>70</v>
      </c>
      <c r="C42" s="5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0</v>
      </c>
      <c r="P42" s="4"/>
      <c r="Q42" s="56"/>
      <c r="R42" s="56"/>
      <c r="S42" s="56"/>
      <c r="T42" s="56"/>
      <c r="U42" s="56"/>
      <c r="V42" s="56"/>
    </row>
    <row r="43" spans="1:22" ht="52.15" customHeight="1">
      <c r="A43" s="56">
        <v>34</v>
      </c>
      <c r="B43" s="6" t="s">
        <v>39</v>
      </c>
      <c r="C43" s="5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0</v>
      </c>
      <c r="P43" s="4"/>
      <c r="Q43" s="56"/>
      <c r="R43" s="56"/>
      <c r="S43" s="56"/>
      <c r="T43" s="56"/>
      <c r="U43" s="56"/>
      <c r="V43" s="56"/>
    </row>
    <row r="44" spans="1:22" ht="65.650000000000006" customHeight="1">
      <c r="A44" s="56">
        <v>35</v>
      </c>
      <c r="B44" s="14" t="s">
        <v>71</v>
      </c>
      <c r="C44" s="5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6"/>
      <c r="R44" s="56"/>
      <c r="S44" s="56"/>
      <c r="T44" s="56"/>
      <c r="U44" s="56"/>
      <c r="V44" s="56"/>
    </row>
    <row r="45" spans="1:22" ht="72.75" customHeight="1">
      <c r="A45" s="56">
        <v>36</v>
      </c>
      <c r="B45" s="6" t="s">
        <v>61</v>
      </c>
      <c r="C45" s="5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6"/>
      <c r="R45" s="56"/>
      <c r="S45" s="56"/>
      <c r="T45" s="56"/>
      <c r="U45" s="56"/>
      <c r="V45" s="56"/>
    </row>
    <row r="46" spans="1:22" ht="52.15" customHeight="1">
      <c r="A46" s="56">
        <v>37</v>
      </c>
      <c r="B46" s="6" t="s">
        <v>65</v>
      </c>
      <c r="C46" s="5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6"/>
      <c r="R46" s="56"/>
      <c r="S46" s="56"/>
      <c r="T46" s="56"/>
      <c r="U46" s="56"/>
      <c r="V46" s="56"/>
    </row>
    <row r="47" spans="1:22" ht="75.75" customHeight="1">
      <c r="A47" s="56">
        <v>38</v>
      </c>
      <c r="B47" s="6" t="s">
        <v>62</v>
      </c>
      <c r="C47" s="5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6"/>
      <c r="R47" s="56"/>
      <c r="S47" s="56"/>
      <c r="T47" s="56"/>
      <c r="U47" s="56"/>
      <c r="V47" s="56"/>
    </row>
    <row r="48" spans="1:22" ht="52.15" customHeight="1">
      <c r="A48" s="56">
        <v>39</v>
      </c>
      <c r="B48" s="6" t="s">
        <v>64</v>
      </c>
      <c r="C48" s="5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1</v>
      </c>
      <c r="P48" s="4"/>
      <c r="Q48" s="56"/>
      <c r="R48" s="56"/>
      <c r="S48" s="56"/>
      <c r="T48" s="56"/>
      <c r="U48" s="56"/>
      <c r="V48" s="56"/>
    </row>
    <row r="49" spans="1:22" ht="67.5" customHeight="1">
      <c r="A49" s="56">
        <v>40</v>
      </c>
      <c r="B49" s="6" t="s">
        <v>51</v>
      </c>
      <c r="C49" s="5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6"/>
      <c r="R49" s="56"/>
      <c r="S49" s="56"/>
      <c r="T49" s="56"/>
      <c r="U49" s="56"/>
      <c r="V49" s="56"/>
    </row>
    <row r="50" spans="1:22" ht="67.5" customHeight="1">
      <c r="A50" s="56">
        <v>41</v>
      </c>
      <c r="B50" s="16" t="s">
        <v>52</v>
      </c>
      <c r="C50" s="5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6"/>
      <c r="R50" s="56"/>
      <c r="S50" s="56"/>
      <c r="T50" s="56"/>
      <c r="U50" s="56"/>
      <c r="V50" s="56"/>
    </row>
    <row r="51" spans="1:22" s="20" customFormat="1" ht="52.15" customHeight="1">
      <c r="A51" s="21"/>
      <c r="B51" s="10" t="s">
        <v>24</v>
      </c>
      <c r="C51" s="21">
        <f t="shared" ref="C51:U51" si="1">SUM(C9:C50)</f>
        <v>64405</v>
      </c>
      <c r="D51" s="39">
        <f t="shared" si="1"/>
        <v>55251</v>
      </c>
      <c r="E51" s="39">
        <f t="shared" si="1"/>
        <v>11375</v>
      </c>
      <c r="F51" s="39">
        <f t="shared" si="1"/>
        <v>11256</v>
      </c>
      <c r="G51" s="39">
        <f t="shared" si="1"/>
        <v>11798</v>
      </c>
      <c r="H51" s="39">
        <f t="shared" si="1"/>
        <v>270</v>
      </c>
      <c r="I51" s="39">
        <f t="shared" si="1"/>
        <v>371</v>
      </c>
      <c r="J51" s="39">
        <f t="shared" si="1"/>
        <v>18709</v>
      </c>
      <c r="K51" s="39">
        <f t="shared" si="1"/>
        <v>53673</v>
      </c>
      <c r="L51" s="39">
        <f>SUM(L9:L50)-L13</f>
        <v>489728</v>
      </c>
      <c r="M51" s="39">
        <f t="shared" si="1"/>
        <v>1510</v>
      </c>
      <c r="N51" s="39">
        <f t="shared" si="1"/>
        <v>125038</v>
      </c>
      <c r="O51" s="39">
        <f>SUM(O9:O50)-O13</f>
        <v>394838</v>
      </c>
      <c r="P51" s="39">
        <f t="shared" si="1"/>
        <v>710</v>
      </c>
      <c r="Q51" s="39">
        <f t="shared" si="1"/>
        <v>5299</v>
      </c>
      <c r="R51" s="39">
        <f t="shared" si="1"/>
        <v>13899</v>
      </c>
      <c r="S51" s="39">
        <f t="shared" si="1"/>
        <v>29103</v>
      </c>
      <c r="T51" s="39">
        <f t="shared" si="1"/>
        <v>12257</v>
      </c>
      <c r="U51" s="39">
        <f t="shared" si="1"/>
        <v>278</v>
      </c>
      <c r="V51" s="21">
        <f t="shared" si="0"/>
        <v>60836</v>
      </c>
    </row>
    <row r="52" spans="1:22" ht="52.15" customHeight="1">
      <c r="A52" s="56"/>
      <c r="B52" s="6" t="s">
        <v>42</v>
      </c>
      <c r="C52" s="4">
        <v>67405</v>
      </c>
      <c r="D52" s="40">
        <v>90321</v>
      </c>
      <c r="E52" s="40"/>
      <c r="F52" s="40"/>
      <c r="G52" s="40">
        <v>11798</v>
      </c>
      <c r="H52" s="40"/>
      <c r="I52" s="40"/>
      <c r="J52" s="40">
        <v>72382</v>
      </c>
      <c r="K52" s="40"/>
      <c r="L52" s="40">
        <v>495839</v>
      </c>
      <c r="M52" s="40">
        <v>0</v>
      </c>
      <c r="N52" s="40">
        <v>125513</v>
      </c>
      <c r="O52" s="40">
        <v>415519</v>
      </c>
      <c r="P52" s="40">
        <v>724</v>
      </c>
      <c r="Q52" s="40">
        <v>5299</v>
      </c>
      <c r="R52" s="40">
        <v>13899</v>
      </c>
      <c r="S52" s="40">
        <v>29103</v>
      </c>
      <c r="T52" s="40">
        <v>12257</v>
      </c>
      <c r="U52" s="40">
        <v>278</v>
      </c>
      <c r="V52" s="40">
        <f>SUM(Q52:U52)</f>
        <v>60836</v>
      </c>
    </row>
    <row r="53" spans="1:22" ht="99" customHeight="1">
      <c r="A53" s="56"/>
      <c r="B53" s="3" t="s">
        <v>80</v>
      </c>
      <c r="C53" s="4">
        <v>3000</v>
      </c>
      <c r="D53" s="40">
        <f>D52-D51-E51-F51-G51-H51-I51</f>
        <v>0</v>
      </c>
      <c r="E53" s="40"/>
      <c r="F53" s="40"/>
      <c r="G53" s="40">
        <f>G52-G51</f>
        <v>0</v>
      </c>
      <c r="H53" s="40"/>
      <c r="I53" s="40"/>
      <c r="J53" s="40">
        <f>J52-J51-K51</f>
        <v>0</v>
      </c>
      <c r="K53" s="40"/>
      <c r="L53" s="40">
        <f t="shared" ref="L53:T53" si="2">L52-L51</f>
        <v>6111</v>
      </c>
      <c r="M53" s="40"/>
      <c r="N53" s="40">
        <f t="shared" si="2"/>
        <v>475</v>
      </c>
      <c r="O53" s="40">
        <f t="shared" si="2"/>
        <v>20681</v>
      </c>
      <c r="P53" s="40">
        <f t="shared" si="2"/>
        <v>14</v>
      </c>
      <c r="Q53" s="40">
        <f t="shared" si="2"/>
        <v>0</v>
      </c>
      <c r="R53" s="40">
        <f t="shared" si="2"/>
        <v>0</v>
      </c>
      <c r="S53" s="40">
        <f t="shared" si="2"/>
        <v>0</v>
      </c>
      <c r="T53" s="40">
        <f t="shared" si="2"/>
        <v>0</v>
      </c>
      <c r="U53" s="40"/>
      <c r="V53" s="67">
        <f t="shared" ref="V53" si="3">Q53+R53+S53+T53</f>
        <v>0</v>
      </c>
    </row>
    <row r="54" spans="1:22" ht="46.5" customHeight="1">
      <c r="D54" s="8"/>
      <c r="T54" s="2"/>
    </row>
    <row r="55" spans="1:22">
      <c r="T55" s="2"/>
    </row>
  </sheetData>
  <mergeCells count="23">
    <mergeCell ref="N1:V1"/>
    <mergeCell ref="L5:L8"/>
    <mergeCell ref="M5:M8"/>
    <mergeCell ref="N5:N8"/>
    <mergeCell ref="O5:O8"/>
    <mergeCell ref="N2:V2"/>
    <mergeCell ref="A3:V3"/>
    <mergeCell ref="G7:G8"/>
    <mergeCell ref="H7:H8"/>
    <mergeCell ref="I7:I8"/>
    <mergeCell ref="A5:A8"/>
    <mergeCell ref="B5:B8"/>
    <mergeCell ref="C5:C8"/>
    <mergeCell ref="E7:F7"/>
    <mergeCell ref="P5:P8"/>
    <mergeCell ref="D6:G6"/>
    <mergeCell ref="Q5:V7"/>
    <mergeCell ref="H6:I6"/>
    <mergeCell ref="J6:J8"/>
    <mergeCell ref="K6:K8"/>
    <mergeCell ref="D7:D8"/>
    <mergeCell ref="J5:K5"/>
    <mergeCell ref="D5:I5"/>
  </mergeCells>
  <pageMargins left="0.23622047244094491" right="0.23622047244094491" top="0.74803149606299213" bottom="0.74803149606299213" header="0.31496062992125984" footer="0.31496062992125984"/>
  <pageSetup paperSize="9" scale="2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1"/>
  <sheetViews>
    <sheetView zoomScale="80" zoomScaleNormal="80" workbookViewId="0">
      <pane xSplit="2" ySplit="6" topLeftCell="E46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28515625" defaultRowHeight="18.75"/>
  <cols>
    <col min="1" max="1" width="7" style="58" customWidth="1"/>
    <col min="2" max="2" width="57.42578125" style="2" customWidth="1"/>
    <col min="3" max="3" width="26" style="58" customWidth="1"/>
    <col min="4" max="4" width="27.5703125" style="58" customWidth="1"/>
    <col min="5" max="5" width="25.7109375" style="58" customWidth="1"/>
    <col min="6" max="6" width="31.42578125" style="58" customWidth="1"/>
    <col min="7" max="9" width="28.5703125" style="58" customWidth="1"/>
    <col min="10" max="10" width="27.7109375" style="58" customWidth="1"/>
    <col min="11" max="11" width="22.7109375" style="58" customWidth="1"/>
    <col min="12" max="12" width="18.7109375" style="58" customWidth="1"/>
    <col min="13" max="13" width="22.42578125" style="2" customWidth="1"/>
    <col min="14" max="18" width="9.28515625" style="2" customWidth="1"/>
    <col min="19" max="16384" width="9.28515625" style="2"/>
  </cols>
  <sheetData>
    <row r="1" spans="1:17">
      <c r="G1" s="82" t="s">
        <v>99</v>
      </c>
      <c r="H1" s="82"/>
      <c r="I1" s="82"/>
      <c r="J1" s="82"/>
      <c r="K1" s="82"/>
      <c r="L1" s="82"/>
      <c r="M1" s="82"/>
    </row>
    <row r="2" spans="1:17" ht="62.25" customHeight="1">
      <c r="G2" s="82" t="s">
        <v>145</v>
      </c>
      <c r="H2" s="82"/>
      <c r="I2" s="82"/>
      <c r="J2" s="82"/>
      <c r="K2" s="82"/>
      <c r="L2" s="82"/>
      <c r="M2" s="82"/>
    </row>
    <row r="3" spans="1:17" ht="64.5" customHeight="1" thickBot="1">
      <c r="A3" s="77" t="s">
        <v>90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7" ht="64.5" customHeight="1">
      <c r="A4" s="79" t="s">
        <v>27</v>
      </c>
      <c r="B4" s="79" t="s">
        <v>116</v>
      </c>
      <c r="C4" s="83" t="s">
        <v>117</v>
      </c>
      <c r="D4" s="84"/>
      <c r="E4" s="84"/>
      <c r="F4" s="84"/>
      <c r="G4" s="84"/>
      <c r="H4" s="84"/>
      <c r="I4" s="89" t="s">
        <v>119</v>
      </c>
      <c r="J4" s="90"/>
      <c r="K4" s="90"/>
      <c r="L4" s="90"/>
      <c r="M4" s="91"/>
    </row>
    <row r="5" spans="1:17" ht="77.650000000000006" customHeight="1">
      <c r="A5" s="77"/>
      <c r="B5" s="77"/>
      <c r="C5" s="87" t="s">
        <v>54</v>
      </c>
      <c r="D5" s="72" t="s">
        <v>120</v>
      </c>
      <c r="E5" s="81"/>
      <c r="F5" s="81"/>
      <c r="G5" s="73"/>
      <c r="H5" s="85" t="s">
        <v>118</v>
      </c>
      <c r="I5" s="87" t="s">
        <v>54</v>
      </c>
      <c r="J5" s="71" t="s">
        <v>121</v>
      </c>
      <c r="K5" s="71"/>
      <c r="L5" s="71"/>
      <c r="M5" s="85" t="s">
        <v>118</v>
      </c>
      <c r="N5" s="58"/>
      <c r="O5" s="58"/>
      <c r="P5" s="58"/>
      <c r="Q5" s="58"/>
    </row>
    <row r="6" spans="1:17" ht="99.75" customHeight="1">
      <c r="A6" s="80"/>
      <c r="B6" s="80"/>
      <c r="C6" s="88"/>
      <c r="D6" s="56" t="s">
        <v>86</v>
      </c>
      <c r="E6" s="57" t="s">
        <v>89</v>
      </c>
      <c r="F6" s="57" t="s">
        <v>87</v>
      </c>
      <c r="G6" s="57" t="s">
        <v>72</v>
      </c>
      <c r="H6" s="86"/>
      <c r="I6" s="88"/>
      <c r="J6" s="56" t="s">
        <v>86</v>
      </c>
      <c r="K6" s="56" t="s">
        <v>87</v>
      </c>
      <c r="L6" s="56" t="s">
        <v>88</v>
      </c>
      <c r="M6" s="86"/>
      <c r="N6" s="58"/>
      <c r="O6" s="58"/>
      <c r="P6" s="58"/>
      <c r="Q6" s="58"/>
    </row>
    <row r="7" spans="1:17" ht="52.15" customHeight="1">
      <c r="A7" s="56">
        <v>1</v>
      </c>
      <c r="B7" s="18" t="s">
        <v>0</v>
      </c>
      <c r="C7" s="43">
        <f>D7+H7</f>
        <v>379</v>
      </c>
      <c r="D7" s="4">
        <v>229</v>
      </c>
      <c r="E7" s="56"/>
      <c r="F7" s="56"/>
      <c r="G7" s="56"/>
      <c r="H7" s="57">
        <v>150</v>
      </c>
      <c r="I7" s="46">
        <f>J7+M7</f>
        <v>13299</v>
      </c>
      <c r="J7" s="56">
        <v>12499</v>
      </c>
      <c r="K7" s="56">
        <v>50</v>
      </c>
      <c r="L7" s="56">
        <v>761</v>
      </c>
      <c r="M7" s="44">
        <v>800</v>
      </c>
      <c r="N7" s="58"/>
      <c r="O7" s="58"/>
      <c r="P7" s="58"/>
      <c r="Q7" s="58"/>
    </row>
    <row r="8" spans="1:17" ht="66" customHeight="1">
      <c r="A8" s="56">
        <v>2</v>
      </c>
      <c r="B8" s="18" t="s">
        <v>1</v>
      </c>
      <c r="C8" s="43">
        <f t="shared" ref="C8:C48" si="0">D8+H8</f>
        <v>1480</v>
      </c>
      <c r="D8" s="4">
        <v>1130</v>
      </c>
      <c r="E8" s="4"/>
      <c r="F8" s="4"/>
      <c r="G8" s="4"/>
      <c r="H8" s="41">
        <v>350</v>
      </c>
      <c r="I8" s="46">
        <f t="shared" ref="I8:I49" si="1">J8+M8</f>
        <v>4357</v>
      </c>
      <c r="J8" s="4">
        <v>4042</v>
      </c>
      <c r="K8" s="56"/>
      <c r="L8" s="56">
        <v>75</v>
      </c>
      <c r="M8" s="44">
        <v>315</v>
      </c>
      <c r="N8" s="58"/>
      <c r="O8" s="58"/>
      <c r="P8" s="58"/>
      <c r="Q8" s="58"/>
    </row>
    <row r="9" spans="1:17" ht="62.65" customHeight="1">
      <c r="A9" s="56">
        <v>3</v>
      </c>
      <c r="B9" s="18" t="s">
        <v>2</v>
      </c>
      <c r="C9" s="43">
        <f t="shared" si="0"/>
        <v>160</v>
      </c>
      <c r="D9" s="4">
        <v>160</v>
      </c>
      <c r="E9" s="4"/>
      <c r="F9" s="4"/>
      <c r="G9" s="4">
        <v>64</v>
      </c>
      <c r="H9" s="41"/>
      <c r="I9" s="46">
        <f t="shared" si="1"/>
        <v>1080</v>
      </c>
      <c r="J9" s="4">
        <v>1080</v>
      </c>
      <c r="K9" s="4"/>
      <c r="L9" s="56"/>
      <c r="M9" s="44"/>
      <c r="N9" s="58"/>
      <c r="O9" s="58"/>
      <c r="P9" s="58"/>
      <c r="Q9" s="58"/>
    </row>
    <row r="10" spans="1:17" ht="52.15" customHeight="1">
      <c r="A10" s="56">
        <v>4</v>
      </c>
      <c r="B10" s="18" t="s">
        <v>3</v>
      </c>
      <c r="C10" s="43">
        <f t="shared" si="0"/>
        <v>2398</v>
      </c>
      <c r="D10" s="4">
        <v>2398</v>
      </c>
      <c r="E10" s="4"/>
      <c r="F10" s="4">
        <v>2398</v>
      </c>
      <c r="G10" s="4"/>
      <c r="H10" s="41"/>
      <c r="I10" s="46">
        <f t="shared" si="1"/>
        <v>1824</v>
      </c>
      <c r="J10" s="4">
        <v>1824</v>
      </c>
      <c r="K10" s="56">
        <v>1824</v>
      </c>
      <c r="L10" s="56">
        <v>55</v>
      </c>
      <c r="M10" s="44"/>
      <c r="N10" s="58"/>
      <c r="O10" s="58"/>
      <c r="P10" s="58"/>
      <c r="Q10" s="58"/>
    </row>
    <row r="11" spans="1:17" ht="52.15" customHeight="1">
      <c r="A11" s="56" t="s">
        <v>139</v>
      </c>
      <c r="B11" s="3" t="s">
        <v>140</v>
      </c>
      <c r="C11" s="43">
        <v>665</v>
      </c>
      <c r="D11" s="4">
        <v>665</v>
      </c>
      <c r="E11" s="4"/>
      <c r="F11" s="4">
        <v>665</v>
      </c>
      <c r="G11" s="4"/>
      <c r="H11" s="41"/>
      <c r="I11" s="46"/>
      <c r="J11" s="4"/>
      <c r="K11" s="56"/>
      <c r="L11" s="56"/>
      <c r="M11" s="44"/>
      <c r="N11" s="58"/>
      <c r="O11" s="58"/>
      <c r="P11" s="58"/>
      <c r="Q11" s="58"/>
    </row>
    <row r="12" spans="1:17" ht="52.15" customHeight="1">
      <c r="A12" s="56">
        <v>5</v>
      </c>
      <c r="B12" s="18" t="s">
        <v>4</v>
      </c>
      <c r="C12" s="43"/>
      <c r="D12" s="4"/>
      <c r="E12" s="4"/>
      <c r="F12" s="4"/>
      <c r="G12" s="4"/>
      <c r="H12" s="41"/>
      <c r="I12" s="46"/>
      <c r="J12" s="4"/>
      <c r="K12" s="56"/>
      <c r="L12" s="56"/>
      <c r="M12" s="44"/>
      <c r="N12" s="58"/>
      <c r="O12" s="58"/>
      <c r="P12" s="58"/>
      <c r="Q12" s="58"/>
    </row>
    <row r="13" spans="1:17" ht="52.15" customHeight="1">
      <c r="A13" s="56">
        <v>6</v>
      </c>
      <c r="B13" s="18" t="s">
        <v>5</v>
      </c>
      <c r="C13" s="43"/>
      <c r="D13" s="4"/>
      <c r="E13" s="4"/>
      <c r="F13" s="4"/>
      <c r="G13" s="4"/>
      <c r="H13" s="41"/>
      <c r="I13" s="46"/>
      <c r="J13" s="4"/>
      <c r="K13" s="56"/>
      <c r="L13" s="56"/>
      <c r="M13" s="44"/>
      <c r="N13" s="58"/>
      <c r="O13" s="58"/>
      <c r="P13" s="58"/>
      <c r="Q13" s="58"/>
    </row>
    <row r="14" spans="1:17" ht="52.15" customHeight="1">
      <c r="A14" s="56">
        <v>7</v>
      </c>
      <c r="B14" s="18" t="s">
        <v>6</v>
      </c>
      <c r="C14" s="43">
        <f t="shared" si="0"/>
        <v>70</v>
      </c>
      <c r="D14" s="4">
        <v>70</v>
      </c>
      <c r="E14" s="4"/>
      <c r="F14" s="4"/>
      <c r="G14" s="4"/>
      <c r="H14" s="41"/>
      <c r="I14" s="46">
        <f t="shared" si="1"/>
        <v>1050</v>
      </c>
      <c r="J14" s="4">
        <v>1050</v>
      </c>
      <c r="K14" s="56"/>
      <c r="L14" s="56"/>
      <c r="M14" s="44"/>
      <c r="N14" s="58"/>
      <c r="O14" s="58"/>
      <c r="P14" s="58"/>
      <c r="Q14" s="58"/>
    </row>
    <row r="15" spans="1:17" ht="52.15" customHeight="1">
      <c r="A15" s="56">
        <v>8</v>
      </c>
      <c r="B15" s="18" t="s">
        <v>7</v>
      </c>
      <c r="C15" s="43">
        <f t="shared" si="0"/>
        <v>1200</v>
      </c>
      <c r="D15" s="4">
        <v>1200</v>
      </c>
      <c r="E15" s="4"/>
      <c r="F15" s="4"/>
      <c r="G15" s="4"/>
      <c r="H15" s="41"/>
      <c r="I15" s="46">
        <f t="shared" si="1"/>
        <v>3270</v>
      </c>
      <c r="J15" s="4">
        <v>3270</v>
      </c>
      <c r="K15" s="56"/>
      <c r="L15" s="56">
        <v>45</v>
      </c>
      <c r="M15" s="44"/>
      <c r="N15" s="58"/>
      <c r="O15" s="58"/>
      <c r="P15" s="58"/>
      <c r="Q15" s="58"/>
    </row>
    <row r="16" spans="1:17" ht="52.15" customHeight="1">
      <c r="A16" s="56">
        <v>9</v>
      </c>
      <c r="B16" s="17" t="s">
        <v>8</v>
      </c>
      <c r="C16" s="43">
        <v>340</v>
      </c>
      <c r="D16" s="4">
        <v>340</v>
      </c>
      <c r="E16" s="4"/>
      <c r="F16" s="4"/>
      <c r="G16" s="4"/>
      <c r="H16" s="41"/>
      <c r="I16" s="46">
        <f t="shared" si="1"/>
        <v>925</v>
      </c>
      <c r="J16" s="4">
        <v>925</v>
      </c>
      <c r="K16" s="56"/>
      <c r="L16" s="56"/>
      <c r="M16" s="44"/>
      <c r="N16" s="58"/>
      <c r="O16" s="58"/>
      <c r="P16" s="58"/>
      <c r="Q16" s="58"/>
    </row>
    <row r="17" spans="1:17" ht="52.15" customHeight="1">
      <c r="A17" s="56">
        <v>10</v>
      </c>
      <c r="B17" s="17" t="s">
        <v>9</v>
      </c>
      <c r="C17" s="43">
        <f t="shared" si="0"/>
        <v>360</v>
      </c>
      <c r="D17" s="4">
        <v>360</v>
      </c>
      <c r="E17" s="4"/>
      <c r="F17" s="4"/>
      <c r="G17" s="4"/>
      <c r="H17" s="41"/>
      <c r="I17" s="46">
        <f t="shared" si="1"/>
        <v>563</v>
      </c>
      <c r="J17" s="4">
        <v>563</v>
      </c>
      <c r="K17" s="56"/>
      <c r="L17" s="56"/>
      <c r="M17" s="44"/>
      <c r="N17" s="58"/>
      <c r="O17" s="58"/>
      <c r="P17" s="58"/>
      <c r="Q17" s="58"/>
    </row>
    <row r="18" spans="1:17" ht="52.15" customHeight="1">
      <c r="A18" s="56">
        <v>11</v>
      </c>
      <c r="B18" s="17" t="s">
        <v>10</v>
      </c>
      <c r="C18" s="43">
        <f t="shared" si="0"/>
        <v>360</v>
      </c>
      <c r="D18" s="4">
        <v>360</v>
      </c>
      <c r="E18" s="4"/>
      <c r="F18" s="4"/>
      <c r="G18" s="4"/>
      <c r="H18" s="41"/>
      <c r="I18" s="46">
        <f t="shared" si="1"/>
        <v>595</v>
      </c>
      <c r="J18" s="4">
        <v>595</v>
      </c>
      <c r="K18" s="56"/>
      <c r="L18" s="56"/>
      <c r="M18" s="44"/>
      <c r="N18" s="58"/>
      <c r="O18" s="58"/>
      <c r="P18" s="58"/>
      <c r="Q18" s="58"/>
    </row>
    <row r="19" spans="1:17" ht="52.15" customHeight="1">
      <c r="A19" s="56">
        <v>12</v>
      </c>
      <c r="B19" s="17" t="s">
        <v>11</v>
      </c>
      <c r="C19" s="43">
        <f t="shared" si="0"/>
        <v>360</v>
      </c>
      <c r="D19" s="4">
        <v>360</v>
      </c>
      <c r="E19" s="4"/>
      <c r="F19" s="4"/>
      <c r="G19" s="4"/>
      <c r="H19" s="41"/>
      <c r="I19" s="46">
        <f t="shared" si="1"/>
        <v>907</v>
      </c>
      <c r="J19" s="4">
        <v>907</v>
      </c>
      <c r="K19" s="56"/>
      <c r="L19" s="56">
        <v>10</v>
      </c>
      <c r="M19" s="44"/>
      <c r="N19" s="58"/>
      <c r="O19" s="58"/>
      <c r="P19" s="58"/>
      <c r="Q19" s="58"/>
    </row>
    <row r="20" spans="1:17" ht="52.15" customHeight="1">
      <c r="A20" s="56">
        <v>13</v>
      </c>
      <c r="B20" s="17" t="s">
        <v>12</v>
      </c>
      <c r="C20" s="43">
        <f t="shared" si="0"/>
        <v>336</v>
      </c>
      <c r="D20" s="4">
        <v>336</v>
      </c>
      <c r="E20" s="4"/>
      <c r="F20" s="4"/>
      <c r="G20" s="4"/>
      <c r="H20" s="41"/>
      <c r="I20" s="46">
        <f t="shared" si="1"/>
        <v>512</v>
      </c>
      <c r="J20" s="4">
        <v>512</v>
      </c>
      <c r="K20" s="56"/>
      <c r="L20" s="56"/>
      <c r="M20" s="44"/>
      <c r="N20" s="58"/>
      <c r="O20" s="58"/>
      <c r="P20" s="58"/>
      <c r="Q20" s="58"/>
    </row>
    <row r="21" spans="1:17" ht="52.15" customHeight="1">
      <c r="A21" s="56">
        <v>14</v>
      </c>
      <c r="B21" s="17" t="s">
        <v>13</v>
      </c>
      <c r="C21" s="43">
        <v>280</v>
      </c>
      <c r="D21" s="4">
        <v>280</v>
      </c>
      <c r="E21" s="4"/>
      <c r="F21" s="4"/>
      <c r="G21" s="4"/>
      <c r="H21" s="41"/>
      <c r="I21" s="46">
        <f t="shared" si="1"/>
        <v>610</v>
      </c>
      <c r="J21" s="4">
        <v>610</v>
      </c>
      <c r="K21" s="56"/>
      <c r="L21" s="56"/>
      <c r="M21" s="44"/>
      <c r="N21" s="58"/>
      <c r="O21" s="58"/>
      <c r="P21" s="58"/>
      <c r="Q21" s="58"/>
    </row>
    <row r="22" spans="1:17" ht="52.15" customHeight="1">
      <c r="A22" s="56">
        <v>15</v>
      </c>
      <c r="B22" s="17" t="s">
        <v>14</v>
      </c>
      <c r="C22" s="43">
        <f t="shared" si="0"/>
        <v>320</v>
      </c>
      <c r="D22" s="4">
        <v>320</v>
      </c>
      <c r="E22" s="4"/>
      <c r="F22" s="4"/>
      <c r="G22" s="4"/>
      <c r="H22" s="41"/>
      <c r="I22" s="46">
        <f t="shared" si="1"/>
        <v>560</v>
      </c>
      <c r="J22" s="4">
        <v>560</v>
      </c>
      <c r="K22" s="56"/>
      <c r="L22" s="56"/>
      <c r="M22" s="44"/>
      <c r="N22" s="58"/>
      <c r="O22" s="58"/>
      <c r="P22" s="58"/>
      <c r="Q22" s="58"/>
    </row>
    <row r="23" spans="1:17" ht="52.15" customHeight="1">
      <c r="A23" s="56">
        <v>16</v>
      </c>
      <c r="B23" s="17" t="s">
        <v>15</v>
      </c>
      <c r="C23" s="43">
        <f t="shared" si="0"/>
        <v>360</v>
      </c>
      <c r="D23" s="4">
        <v>360</v>
      </c>
      <c r="E23" s="4"/>
      <c r="F23" s="4"/>
      <c r="G23" s="4"/>
      <c r="H23" s="41"/>
      <c r="I23" s="46">
        <f t="shared" si="1"/>
        <v>554</v>
      </c>
      <c r="J23" s="4">
        <v>554</v>
      </c>
      <c r="K23" s="56"/>
      <c r="L23" s="56"/>
      <c r="M23" s="44"/>
      <c r="N23" s="58"/>
      <c r="O23" s="58"/>
      <c r="P23" s="58"/>
      <c r="Q23" s="58"/>
    </row>
    <row r="24" spans="1:17" ht="80.25" customHeight="1">
      <c r="A24" s="56">
        <v>17</v>
      </c>
      <c r="B24" s="17" t="s">
        <v>16</v>
      </c>
      <c r="C24" s="43">
        <f t="shared" si="0"/>
        <v>360</v>
      </c>
      <c r="D24" s="4">
        <v>360</v>
      </c>
      <c r="E24" s="4"/>
      <c r="F24" s="4"/>
      <c r="G24" s="4"/>
      <c r="H24" s="41"/>
      <c r="I24" s="46">
        <f t="shared" si="1"/>
        <v>560</v>
      </c>
      <c r="J24" s="4">
        <v>560</v>
      </c>
      <c r="K24" s="56"/>
      <c r="L24" s="56"/>
      <c r="M24" s="44"/>
      <c r="N24" s="58"/>
      <c r="O24" s="58"/>
      <c r="P24" s="58"/>
      <c r="Q24" s="58"/>
    </row>
    <row r="25" spans="1:17" ht="52.15" customHeight="1">
      <c r="A25" s="56">
        <v>18</v>
      </c>
      <c r="B25" s="17" t="s">
        <v>17</v>
      </c>
      <c r="C25" s="43">
        <f t="shared" si="0"/>
        <v>321</v>
      </c>
      <c r="D25" s="4">
        <v>321</v>
      </c>
      <c r="E25" s="4"/>
      <c r="F25" s="4"/>
      <c r="G25" s="4"/>
      <c r="H25" s="41"/>
      <c r="I25" s="46">
        <f t="shared" si="1"/>
        <v>420</v>
      </c>
      <c r="J25" s="4">
        <v>420</v>
      </c>
      <c r="K25" s="56"/>
      <c r="L25" s="56"/>
      <c r="M25" s="44"/>
      <c r="N25" s="58"/>
      <c r="O25" s="58"/>
      <c r="P25" s="58"/>
      <c r="Q25" s="58"/>
    </row>
    <row r="26" spans="1:17" ht="52.15" customHeight="1">
      <c r="A26" s="56">
        <v>19</v>
      </c>
      <c r="B26" s="17" t="s">
        <v>18</v>
      </c>
      <c r="C26" s="43">
        <f t="shared" si="0"/>
        <v>321</v>
      </c>
      <c r="D26" s="4">
        <v>321</v>
      </c>
      <c r="E26" s="4"/>
      <c r="F26" s="4"/>
      <c r="G26" s="4"/>
      <c r="H26" s="41"/>
      <c r="I26" s="46">
        <f t="shared" si="1"/>
        <v>480</v>
      </c>
      <c r="J26" s="4">
        <v>480</v>
      </c>
      <c r="K26" s="56"/>
      <c r="L26" s="56"/>
      <c r="M26" s="44"/>
      <c r="N26" s="58"/>
      <c r="O26" s="58"/>
      <c r="P26" s="58"/>
      <c r="Q26" s="58"/>
    </row>
    <row r="27" spans="1:17" ht="65.650000000000006" customHeight="1">
      <c r="A27" s="56">
        <v>20</v>
      </c>
      <c r="B27" s="17" t="s">
        <v>19</v>
      </c>
      <c r="C27" s="43">
        <f t="shared" si="0"/>
        <v>480</v>
      </c>
      <c r="D27" s="4">
        <v>480</v>
      </c>
      <c r="E27" s="4"/>
      <c r="F27" s="4"/>
      <c r="G27" s="4"/>
      <c r="H27" s="41"/>
      <c r="I27" s="46">
        <f t="shared" si="1"/>
        <v>850</v>
      </c>
      <c r="J27" s="4">
        <v>850</v>
      </c>
      <c r="K27" s="56"/>
      <c r="L27" s="56"/>
      <c r="M27" s="44"/>
      <c r="N27" s="58"/>
      <c r="O27" s="58"/>
      <c r="P27" s="58"/>
      <c r="Q27" s="58"/>
    </row>
    <row r="28" spans="1:17" ht="65.650000000000006" customHeight="1">
      <c r="A28" s="56">
        <v>21</v>
      </c>
      <c r="B28" s="17" t="s">
        <v>20</v>
      </c>
      <c r="C28" s="43">
        <f t="shared" si="0"/>
        <v>2169</v>
      </c>
      <c r="D28" s="4">
        <v>2099</v>
      </c>
      <c r="E28" s="4"/>
      <c r="F28" s="4"/>
      <c r="G28" s="4"/>
      <c r="H28" s="41">
        <v>70</v>
      </c>
      <c r="I28" s="46"/>
      <c r="J28" s="4"/>
      <c r="K28" s="56"/>
      <c r="L28" s="56"/>
      <c r="M28" s="44"/>
      <c r="N28" s="58"/>
      <c r="O28" s="58"/>
      <c r="P28" s="58"/>
      <c r="Q28" s="58"/>
    </row>
    <row r="29" spans="1:17" ht="52.15" customHeight="1">
      <c r="A29" s="56">
        <v>22</v>
      </c>
      <c r="B29" s="18" t="s">
        <v>38</v>
      </c>
      <c r="C29" s="43"/>
      <c r="D29" s="4"/>
      <c r="E29" s="4"/>
      <c r="F29" s="4"/>
      <c r="G29" s="4"/>
      <c r="H29" s="41"/>
      <c r="I29" s="46"/>
      <c r="J29" s="4"/>
      <c r="K29" s="56"/>
      <c r="L29" s="56"/>
      <c r="M29" s="44"/>
      <c r="N29" s="58"/>
      <c r="O29" s="58"/>
      <c r="P29" s="58"/>
      <c r="Q29" s="58"/>
    </row>
    <row r="30" spans="1:17" ht="52.15" customHeight="1">
      <c r="A30" s="56">
        <v>23</v>
      </c>
      <c r="B30" s="17" t="s">
        <v>47</v>
      </c>
      <c r="C30" s="43"/>
      <c r="D30" s="4"/>
      <c r="E30" s="4"/>
      <c r="F30" s="4"/>
      <c r="G30" s="4"/>
      <c r="H30" s="41"/>
      <c r="I30" s="46"/>
      <c r="J30" s="4"/>
      <c r="K30" s="56"/>
      <c r="L30" s="56"/>
      <c r="M30" s="45"/>
      <c r="N30" s="8"/>
      <c r="O30" s="8"/>
      <c r="P30" s="8"/>
      <c r="Q30" s="8"/>
    </row>
    <row r="31" spans="1:17" ht="52.15" customHeight="1">
      <c r="A31" s="56">
        <v>24</v>
      </c>
      <c r="B31" s="17" t="s">
        <v>21</v>
      </c>
      <c r="C31" s="43"/>
      <c r="D31" s="4"/>
      <c r="E31" s="4"/>
      <c r="F31" s="4"/>
      <c r="G31" s="4"/>
      <c r="H31" s="41"/>
      <c r="I31" s="46"/>
      <c r="J31" s="4"/>
      <c r="K31" s="4"/>
      <c r="L31" s="56"/>
      <c r="M31" s="44"/>
      <c r="N31" s="58"/>
      <c r="O31" s="58"/>
      <c r="P31" s="58"/>
      <c r="Q31" s="58"/>
    </row>
    <row r="32" spans="1:17" ht="52.15" customHeight="1">
      <c r="A32" s="56">
        <v>25</v>
      </c>
      <c r="B32" s="17" t="s">
        <v>40</v>
      </c>
      <c r="C32" s="43"/>
      <c r="D32" s="4"/>
      <c r="E32" s="4"/>
      <c r="F32" s="4"/>
      <c r="G32" s="4"/>
      <c r="H32" s="41"/>
      <c r="I32" s="46"/>
      <c r="J32" s="4"/>
      <c r="K32" s="4"/>
      <c r="L32" s="56"/>
      <c r="M32" s="44"/>
      <c r="N32" s="58"/>
      <c r="O32" s="58"/>
      <c r="P32" s="58"/>
      <c r="Q32" s="58"/>
    </row>
    <row r="33" spans="1:17" ht="52.15" customHeight="1">
      <c r="A33" s="56">
        <v>26</v>
      </c>
      <c r="B33" s="17" t="s">
        <v>22</v>
      </c>
      <c r="C33" s="43">
        <f t="shared" si="0"/>
        <v>123</v>
      </c>
      <c r="D33" s="4">
        <v>123</v>
      </c>
      <c r="E33" s="4"/>
      <c r="F33" s="4"/>
      <c r="G33" s="4"/>
      <c r="H33" s="41"/>
      <c r="I33" s="46"/>
      <c r="J33" s="4"/>
      <c r="K33" s="56"/>
      <c r="L33" s="56"/>
      <c r="M33" s="44"/>
      <c r="N33" s="58"/>
      <c r="O33" s="58"/>
      <c r="P33" s="58"/>
      <c r="Q33" s="58"/>
    </row>
    <row r="34" spans="1:17" ht="64.150000000000006" customHeight="1">
      <c r="A34" s="56">
        <v>27</v>
      </c>
      <c r="B34" s="17" t="s">
        <v>50</v>
      </c>
      <c r="C34" s="43">
        <f t="shared" si="0"/>
        <v>57</v>
      </c>
      <c r="D34" s="4">
        <v>57</v>
      </c>
      <c r="E34" s="4"/>
      <c r="F34" s="4"/>
      <c r="G34" s="4"/>
      <c r="H34" s="41"/>
      <c r="I34" s="46"/>
      <c r="J34" s="4"/>
      <c r="K34" s="56"/>
      <c r="L34" s="56"/>
      <c r="M34" s="44"/>
      <c r="N34" s="58"/>
      <c r="O34" s="58"/>
      <c r="P34" s="58"/>
      <c r="Q34" s="58"/>
    </row>
    <row r="35" spans="1:17" ht="52.15" customHeight="1">
      <c r="A35" s="56">
        <v>28</v>
      </c>
      <c r="B35" s="17" t="s">
        <v>43</v>
      </c>
      <c r="C35" s="43">
        <f t="shared" si="0"/>
        <v>98</v>
      </c>
      <c r="D35" s="4">
        <v>98</v>
      </c>
      <c r="E35" s="4"/>
      <c r="F35" s="4"/>
      <c r="G35" s="4"/>
      <c r="H35" s="41"/>
      <c r="I35" s="46"/>
      <c r="J35" s="4"/>
      <c r="K35" s="56"/>
      <c r="L35" s="56"/>
      <c r="M35" s="44"/>
      <c r="N35" s="58"/>
      <c r="O35" s="58"/>
      <c r="P35" s="58"/>
      <c r="Q35" s="58"/>
    </row>
    <row r="36" spans="1:17" ht="52.15" customHeight="1">
      <c r="A36" s="56">
        <v>29</v>
      </c>
      <c r="B36" s="17" t="s">
        <v>25</v>
      </c>
      <c r="C36" s="43">
        <f t="shared" si="0"/>
        <v>0</v>
      </c>
      <c r="D36" s="4">
        <v>0</v>
      </c>
      <c r="E36" s="4"/>
      <c r="F36" s="4"/>
      <c r="G36" s="4"/>
      <c r="H36" s="41"/>
      <c r="I36" s="46">
        <v>0</v>
      </c>
      <c r="J36" s="4">
        <v>0</v>
      </c>
      <c r="K36" s="56"/>
      <c r="L36" s="56">
        <v>0</v>
      </c>
      <c r="M36" s="44"/>
      <c r="N36" s="58"/>
      <c r="O36" s="58"/>
      <c r="P36" s="58"/>
      <c r="Q36" s="58"/>
    </row>
    <row r="37" spans="1:17" ht="52.15" customHeight="1">
      <c r="A37" s="56">
        <v>30</v>
      </c>
      <c r="B37" s="17" t="s">
        <v>26</v>
      </c>
      <c r="C37" s="43">
        <f t="shared" si="0"/>
        <v>150</v>
      </c>
      <c r="D37" s="4">
        <v>150</v>
      </c>
      <c r="E37" s="4"/>
      <c r="F37" s="4"/>
      <c r="G37" s="4"/>
      <c r="H37" s="41"/>
      <c r="I37" s="46"/>
      <c r="J37" s="4"/>
      <c r="K37" s="56"/>
      <c r="L37" s="56"/>
      <c r="M37" s="44"/>
      <c r="N37" s="58"/>
      <c r="O37" s="58"/>
      <c r="P37" s="58"/>
      <c r="Q37" s="58"/>
    </row>
    <row r="38" spans="1:17" ht="51" customHeight="1">
      <c r="A38" s="56">
        <v>31</v>
      </c>
      <c r="B38" s="17" t="s">
        <v>68</v>
      </c>
      <c r="C38" s="43">
        <f t="shared" si="0"/>
        <v>50</v>
      </c>
      <c r="D38" s="4">
        <v>50</v>
      </c>
      <c r="E38" s="4">
        <v>50</v>
      </c>
      <c r="F38" s="4"/>
      <c r="G38" s="4"/>
      <c r="H38" s="41"/>
      <c r="I38" s="46"/>
      <c r="J38" s="4"/>
      <c r="K38" s="56"/>
      <c r="L38" s="56"/>
      <c r="M38" s="44"/>
      <c r="N38" s="58"/>
      <c r="O38" s="58"/>
      <c r="P38" s="58"/>
      <c r="Q38" s="58"/>
    </row>
    <row r="39" spans="1:17" ht="52.15" customHeight="1">
      <c r="A39" s="56">
        <v>32</v>
      </c>
      <c r="B39" s="17" t="s">
        <v>23</v>
      </c>
      <c r="C39" s="43"/>
      <c r="D39" s="4"/>
      <c r="E39" s="4"/>
      <c r="F39" s="4"/>
      <c r="G39" s="4"/>
      <c r="H39" s="41"/>
      <c r="I39" s="46"/>
      <c r="J39" s="4"/>
      <c r="K39" s="56"/>
      <c r="L39" s="56"/>
      <c r="M39" s="44"/>
      <c r="N39" s="58"/>
      <c r="O39" s="58"/>
      <c r="P39" s="58"/>
      <c r="Q39" s="58"/>
    </row>
    <row r="40" spans="1:17" ht="65.650000000000006" customHeight="1">
      <c r="A40" s="56">
        <v>33</v>
      </c>
      <c r="B40" s="17" t="s">
        <v>44</v>
      </c>
      <c r="C40" s="43"/>
      <c r="D40" s="4"/>
      <c r="E40" s="4"/>
      <c r="F40" s="4"/>
      <c r="G40" s="4"/>
      <c r="H40" s="41"/>
      <c r="I40" s="46"/>
      <c r="J40" s="4"/>
      <c r="K40" s="56"/>
      <c r="L40" s="56"/>
      <c r="M40" s="44"/>
      <c r="N40" s="58"/>
      <c r="O40" s="58"/>
      <c r="P40" s="58"/>
      <c r="Q40" s="58"/>
    </row>
    <row r="41" spans="1:17" ht="72.75" customHeight="1">
      <c r="A41" s="56">
        <v>34</v>
      </c>
      <c r="B41" s="17" t="s">
        <v>39</v>
      </c>
      <c r="C41" s="43"/>
      <c r="D41" s="4"/>
      <c r="E41" s="4"/>
      <c r="F41" s="4"/>
      <c r="G41" s="4"/>
      <c r="H41" s="41"/>
      <c r="I41" s="46"/>
      <c r="J41" s="4"/>
      <c r="K41" s="56"/>
      <c r="L41" s="56"/>
      <c r="M41" s="44"/>
      <c r="N41" s="58"/>
      <c r="O41" s="58"/>
      <c r="P41" s="58"/>
      <c r="Q41" s="58"/>
    </row>
    <row r="42" spans="1:17" ht="65.650000000000006" customHeight="1">
      <c r="A42" s="56">
        <v>35</v>
      </c>
      <c r="B42" s="23" t="s">
        <v>71</v>
      </c>
      <c r="C42" s="43"/>
      <c r="D42" s="4"/>
      <c r="E42" s="4"/>
      <c r="F42" s="4"/>
      <c r="G42" s="4"/>
      <c r="H42" s="41"/>
      <c r="I42" s="46"/>
      <c r="J42" s="4"/>
      <c r="K42" s="56"/>
      <c r="L42" s="56"/>
      <c r="M42" s="44"/>
      <c r="N42" s="58"/>
      <c r="O42" s="58"/>
      <c r="P42" s="58"/>
      <c r="Q42" s="58"/>
    </row>
    <row r="43" spans="1:17" ht="72.75" customHeight="1">
      <c r="A43" s="56">
        <v>36</v>
      </c>
      <c r="B43" s="17" t="s">
        <v>61</v>
      </c>
      <c r="C43" s="43"/>
      <c r="D43" s="4"/>
      <c r="E43" s="4"/>
      <c r="F43" s="4"/>
      <c r="G43" s="4"/>
      <c r="H43" s="41"/>
      <c r="I43" s="46"/>
      <c r="J43" s="4"/>
      <c r="K43" s="56"/>
      <c r="L43" s="56"/>
      <c r="M43" s="44"/>
      <c r="N43" s="58"/>
      <c r="O43" s="58"/>
      <c r="P43" s="58"/>
      <c r="Q43" s="58"/>
    </row>
    <row r="44" spans="1:17" ht="52.15" customHeight="1">
      <c r="A44" s="56">
        <v>37</v>
      </c>
      <c r="B44" s="17" t="s">
        <v>45</v>
      </c>
      <c r="C44" s="43"/>
      <c r="D44" s="4"/>
      <c r="E44" s="4"/>
      <c r="F44" s="4"/>
      <c r="G44" s="4"/>
      <c r="H44" s="41"/>
      <c r="I44" s="46"/>
      <c r="J44" s="4"/>
      <c r="K44" s="56"/>
      <c r="L44" s="56"/>
      <c r="M44" s="44"/>
      <c r="N44" s="58"/>
      <c r="O44" s="58"/>
      <c r="P44" s="58"/>
      <c r="Q44" s="58"/>
    </row>
    <row r="45" spans="1:17" ht="52.15" customHeight="1">
      <c r="A45" s="56">
        <v>38</v>
      </c>
      <c r="B45" s="17" t="s">
        <v>62</v>
      </c>
      <c r="C45" s="43"/>
      <c r="D45" s="4"/>
      <c r="E45" s="4"/>
      <c r="F45" s="4"/>
      <c r="G45" s="4"/>
      <c r="H45" s="41"/>
      <c r="I45" s="46"/>
      <c r="J45" s="4"/>
      <c r="K45" s="56"/>
      <c r="L45" s="56"/>
      <c r="M45" s="44"/>
      <c r="N45" s="58"/>
      <c r="O45" s="58"/>
      <c r="P45" s="58"/>
      <c r="Q45" s="58"/>
    </row>
    <row r="46" spans="1:17" ht="52.15" customHeight="1">
      <c r="A46" s="56">
        <v>39</v>
      </c>
      <c r="B46" s="17" t="s">
        <v>64</v>
      </c>
      <c r="C46" s="43"/>
      <c r="D46" s="4"/>
      <c r="E46" s="4"/>
      <c r="F46" s="4"/>
      <c r="G46" s="4"/>
      <c r="H46" s="41"/>
      <c r="I46" s="46"/>
      <c r="J46" s="4"/>
      <c r="K46" s="56"/>
      <c r="L46" s="56"/>
      <c r="M46" s="44"/>
      <c r="N46" s="58"/>
      <c r="O46" s="58"/>
      <c r="P46" s="58"/>
      <c r="Q46" s="58"/>
    </row>
    <row r="47" spans="1:17" ht="67.5" customHeight="1">
      <c r="A47" s="56">
        <v>40</v>
      </c>
      <c r="B47" s="17" t="s">
        <v>67</v>
      </c>
      <c r="C47" s="43">
        <f t="shared" si="0"/>
        <v>80</v>
      </c>
      <c r="D47" s="4">
        <v>80</v>
      </c>
      <c r="E47" s="4">
        <v>80</v>
      </c>
      <c r="F47" s="56"/>
      <c r="G47" s="56"/>
      <c r="H47" s="57"/>
      <c r="I47" s="46"/>
      <c r="J47" s="56">
        <v>0</v>
      </c>
      <c r="K47" s="56"/>
      <c r="L47" s="56"/>
      <c r="M47" s="44"/>
      <c r="N47" s="58"/>
      <c r="O47" s="58"/>
      <c r="P47" s="58"/>
      <c r="Q47" s="58"/>
    </row>
    <row r="48" spans="1:17" ht="67.5" customHeight="1">
      <c r="A48" s="56">
        <v>41</v>
      </c>
      <c r="B48" s="18" t="s">
        <v>52</v>
      </c>
      <c r="C48" s="43">
        <f t="shared" si="0"/>
        <v>0</v>
      </c>
      <c r="D48" s="4"/>
      <c r="E48" s="56"/>
      <c r="F48" s="56"/>
      <c r="G48" s="56"/>
      <c r="H48" s="57"/>
      <c r="I48" s="46"/>
      <c r="J48" s="56"/>
      <c r="K48" s="56"/>
      <c r="L48" s="56"/>
      <c r="M48" s="44"/>
      <c r="N48" s="58"/>
      <c r="O48" s="58"/>
      <c r="P48" s="58"/>
      <c r="Q48" s="58"/>
    </row>
    <row r="49" spans="1:17" s="20" customFormat="1" ht="52.15" customHeight="1">
      <c r="A49" s="71"/>
      <c r="B49" s="42" t="s">
        <v>24</v>
      </c>
      <c r="C49" s="43">
        <f>D49+H49</f>
        <v>12612</v>
      </c>
      <c r="D49" s="54">
        <f>SUM(D7:D48)-D11</f>
        <v>12042</v>
      </c>
      <c r="E49" s="21">
        <f t="shared" ref="E49:M49" si="2">SUM(E7:E48)</f>
        <v>130</v>
      </c>
      <c r="F49" s="54">
        <f>SUM(F7:F48)-F11</f>
        <v>2398</v>
      </c>
      <c r="G49" s="21">
        <f t="shared" si="2"/>
        <v>64</v>
      </c>
      <c r="H49" s="49">
        <f t="shared" si="2"/>
        <v>570</v>
      </c>
      <c r="I49" s="53">
        <f t="shared" si="1"/>
        <v>32416</v>
      </c>
      <c r="J49" s="21">
        <f t="shared" si="2"/>
        <v>31301</v>
      </c>
      <c r="K49" s="21">
        <f t="shared" si="2"/>
        <v>1874</v>
      </c>
      <c r="L49" s="21">
        <f t="shared" si="2"/>
        <v>946</v>
      </c>
      <c r="M49" s="21">
        <f t="shared" si="2"/>
        <v>1115</v>
      </c>
      <c r="N49" s="19"/>
      <c r="O49" s="19"/>
      <c r="P49" s="19"/>
      <c r="Q49" s="19"/>
    </row>
    <row r="50" spans="1:17" ht="52.15" customHeight="1">
      <c r="A50" s="71"/>
      <c r="B50" s="17" t="s">
        <v>42</v>
      </c>
      <c r="C50" s="46"/>
      <c r="D50" s="4">
        <v>16381</v>
      </c>
      <c r="E50" s="4">
        <v>130</v>
      </c>
      <c r="F50" s="4">
        <v>2548</v>
      </c>
      <c r="G50" s="4">
        <v>64</v>
      </c>
      <c r="H50" s="41">
        <v>605</v>
      </c>
      <c r="I50" s="51"/>
      <c r="J50" s="4">
        <v>39690</v>
      </c>
      <c r="K50" s="4">
        <v>2075</v>
      </c>
      <c r="L50" s="4">
        <v>0</v>
      </c>
      <c r="M50" s="45">
        <v>1261</v>
      </c>
      <c r="N50" s="8"/>
      <c r="O50" s="8"/>
      <c r="P50" s="8"/>
      <c r="Q50" s="8"/>
    </row>
    <row r="51" spans="1:17" ht="105.75" customHeight="1" thickBot="1">
      <c r="A51" s="71"/>
      <c r="B51" s="18" t="s">
        <v>80</v>
      </c>
      <c r="C51" s="47"/>
      <c r="D51" s="48">
        <f>D50-D49</f>
        <v>4339</v>
      </c>
      <c r="E51" s="48">
        <f t="shared" ref="E51:M51" si="3">E50-E49</f>
        <v>0</v>
      </c>
      <c r="F51" s="48">
        <f t="shared" si="3"/>
        <v>150</v>
      </c>
      <c r="G51" s="48">
        <f t="shared" si="3"/>
        <v>0</v>
      </c>
      <c r="H51" s="50">
        <f t="shared" si="3"/>
        <v>35</v>
      </c>
      <c r="I51" s="52"/>
      <c r="J51" s="48">
        <f t="shared" si="3"/>
        <v>8389</v>
      </c>
      <c r="K51" s="48">
        <f t="shared" si="3"/>
        <v>201</v>
      </c>
      <c r="L51" s="48"/>
      <c r="M51" s="48">
        <f t="shared" si="3"/>
        <v>146</v>
      </c>
      <c r="N51" s="8"/>
      <c r="O51" s="8"/>
      <c r="P51" s="8"/>
      <c r="Q51" s="8"/>
    </row>
  </sheetData>
  <mergeCells count="14">
    <mergeCell ref="G1:M1"/>
    <mergeCell ref="G2:M2"/>
    <mergeCell ref="A3:M3"/>
    <mergeCell ref="A49:A51"/>
    <mergeCell ref="D5:G5"/>
    <mergeCell ref="J5:L5"/>
    <mergeCell ref="C4:H4"/>
    <mergeCell ref="B4:B6"/>
    <mergeCell ref="A4:A6"/>
    <mergeCell ref="H5:H6"/>
    <mergeCell ref="C5:C6"/>
    <mergeCell ref="I4:M4"/>
    <mergeCell ref="M5:M6"/>
    <mergeCell ref="I5:I6"/>
  </mergeCells>
  <pageMargins left="0.25" right="0.25" top="0.75" bottom="0.75" header="0.3" footer="0.3"/>
  <pageSetup paperSize="9" scale="4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9"/>
  <sheetViews>
    <sheetView tabSelected="1" topLeftCell="A34" zoomScale="70" zoomScaleNormal="70" workbookViewId="0">
      <selection activeCell="F56" sqref="F56"/>
    </sheetView>
  </sheetViews>
  <sheetFormatPr defaultColWidth="9.28515625" defaultRowHeight="18.75"/>
  <cols>
    <col min="1" max="1" width="7" style="59" customWidth="1"/>
    <col min="2" max="2" width="50.7109375" style="1" bestFit="1" customWidth="1"/>
    <col min="3" max="3" width="23.28515625" style="59" customWidth="1"/>
    <col min="4" max="4" width="29.5703125" style="59" customWidth="1"/>
    <col min="5" max="5" width="21.5703125" style="59" customWidth="1"/>
    <col min="6" max="6" width="23.140625" style="59" customWidth="1"/>
    <col min="7" max="7" width="21" style="59" customWidth="1"/>
    <col min="8" max="8" width="24.28515625" style="1" customWidth="1"/>
    <col min="9" max="9" width="29.7109375" style="1" customWidth="1"/>
    <col min="10" max="10" width="30.42578125" style="1" customWidth="1"/>
    <col min="11" max="11" width="28.28515625" style="1" customWidth="1"/>
    <col min="12" max="12" width="23.85546875" style="1" customWidth="1"/>
    <col min="13" max="13" width="21" style="1" customWidth="1"/>
    <col min="14" max="16384" width="9.28515625" style="1"/>
  </cols>
  <sheetData>
    <row r="1" spans="1:14">
      <c r="G1" s="82" t="s">
        <v>99</v>
      </c>
      <c r="H1" s="82"/>
      <c r="I1" s="82"/>
      <c r="J1" s="82"/>
      <c r="K1" s="82"/>
      <c r="L1" s="82"/>
      <c r="M1" s="82"/>
      <c r="N1" s="82"/>
    </row>
    <row r="2" spans="1:14" ht="49.5" customHeight="1">
      <c r="G2" s="55"/>
      <c r="H2" s="82" t="s">
        <v>146</v>
      </c>
      <c r="I2" s="82"/>
      <c r="J2" s="82"/>
      <c r="K2" s="82"/>
      <c r="L2" s="82"/>
      <c r="M2" s="82"/>
      <c r="N2" s="82"/>
    </row>
    <row r="3" spans="1:14" ht="59.25" customHeight="1">
      <c r="A3" s="94" t="s">
        <v>150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4" ht="102.75" customHeight="1">
      <c r="A4" s="71"/>
      <c r="B4" s="71"/>
      <c r="C4" s="71" t="s">
        <v>55</v>
      </c>
      <c r="D4" s="71" t="s">
        <v>56</v>
      </c>
      <c r="E4" s="71" t="s">
        <v>57</v>
      </c>
      <c r="F4" s="71" t="s">
        <v>58</v>
      </c>
      <c r="G4" s="71" t="s">
        <v>81</v>
      </c>
      <c r="H4" s="92" t="s">
        <v>82</v>
      </c>
      <c r="I4" s="93"/>
      <c r="J4" s="95" t="s">
        <v>83</v>
      </c>
      <c r="K4" s="95" t="s">
        <v>60</v>
      </c>
      <c r="L4" s="71" t="s">
        <v>143</v>
      </c>
      <c r="M4" s="71" t="s">
        <v>148</v>
      </c>
      <c r="N4" s="71" t="s">
        <v>149</v>
      </c>
    </row>
    <row r="5" spans="1:14" ht="72.75" customHeight="1">
      <c r="A5" s="71"/>
      <c r="B5" s="71"/>
      <c r="C5" s="71"/>
      <c r="D5" s="71"/>
      <c r="E5" s="71"/>
      <c r="F5" s="71"/>
      <c r="G5" s="71"/>
      <c r="H5" s="22" t="s">
        <v>142</v>
      </c>
      <c r="I5" s="60" t="s">
        <v>141</v>
      </c>
      <c r="J5" s="95"/>
      <c r="K5" s="95"/>
      <c r="L5" s="71"/>
      <c r="M5" s="71"/>
      <c r="N5" s="71"/>
    </row>
    <row r="6" spans="1:14" ht="37.5">
      <c r="A6" s="15">
        <v>1</v>
      </c>
      <c r="B6" s="3" t="s">
        <v>0</v>
      </c>
      <c r="C6" s="4">
        <v>3800</v>
      </c>
      <c r="D6" s="4">
        <v>2100</v>
      </c>
      <c r="E6" s="4"/>
      <c r="F6" s="4">
        <v>6990</v>
      </c>
      <c r="G6" s="4">
        <v>1651</v>
      </c>
      <c r="H6" s="15"/>
      <c r="I6" s="15"/>
      <c r="J6" s="15">
        <v>1700</v>
      </c>
      <c r="K6" s="15"/>
      <c r="L6" s="15"/>
      <c r="M6" s="15">
        <v>1600</v>
      </c>
      <c r="N6" s="15">
        <v>100</v>
      </c>
    </row>
    <row r="7" spans="1:14" ht="37.5">
      <c r="A7" s="15">
        <v>2</v>
      </c>
      <c r="B7" s="3" t="s">
        <v>1</v>
      </c>
      <c r="C7" s="4">
        <v>500</v>
      </c>
      <c r="D7" s="4"/>
      <c r="E7" s="4"/>
      <c r="F7" s="4">
        <v>4000</v>
      </c>
      <c r="G7" s="4">
        <v>915</v>
      </c>
      <c r="H7" s="15"/>
      <c r="I7" s="15"/>
      <c r="J7" s="15">
        <v>6000</v>
      </c>
      <c r="K7" s="15"/>
      <c r="L7" s="15"/>
      <c r="M7" s="15"/>
      <c r="N7" s="15"/>
    </row>
    <row r="8" spans="1:14" ht="56.25">
      <c r="A8" s="15">
        <v>3</v>
      </c>
      <c r="B8" s="3" t="s">
        <v>2</v>
      </c>
      <c r="C8" s="4"/>
      <c r="D8" s="4"/>
      <c r="E8" s="4"/>
      <c r="F8" s="4"/>
      <c r="G8" s="4"/>
      <c r="H8" s="15"/>
      <c r="I8" s="15"/>
      <c r="J8" s="15">
        <v>16000</v>
      </c>
      <c r="K8" s="15"/>
      <c r="L8" s="15"/>
      <c r="M8" s="15"/>
      <c r="N8" s="15"/>
    </row>
    <row r="9" spans="1:14" ht="56.25">
      <c r="A9" s="15">
        <v>4</v>
      </c>
      <c r="B9" s="3" t="s">
        <v>3</v>
      </c>
      <c r="C9" s="4">
        <v>3830</v>
      </c>
      <c r="D9" s="4">
        <v>2100</v>
      </c>
      <c r="E9" s="4"/>
      <c r="F9" s="4"/>
      <c r="G9" s="4">
        <v>1600</v>
      </c>
      <c r="H9" s="15"/>
      <c r="I9" s="15"/>
      <c r="J9" s="15"/>
      <c r="K9" s="15"/>
      <c r="L9" s="15"/>
      <c r="M9" s="15"/>
      <c r="N9" s="15"/>
    </row>
    <row r="10" spans="1:14" ht="37.5">
      <c r="A10" s="15">
        <v>5</v>
      </c>
      <c r="B10" s="3" t="s">
        <v>4</v>
      </c>
      <c r="C10" s="4">
        <v>650</v>
      </c>
      <c r="D10" s="4"/>
      <c r="E10" s="4"/>
      <c r="F10" s="4"/>
      <c r="G10" s="4"/>
      <c r="H10" s="15"/>
      <c r="I10" s="15"/>
      <c r="J10" s="15"/>
      <c r="K10" s="15"/>
      <c r="L10" s="15"/>
      <c r="M10" s="15"/>
      <c r="N10" s="15"/>
    </row>
    <row r="11" spans="1:14" ht="56.25">
      <c r="A11" s="15">
        <v>6</v>
      </c>
      <c r="B11" s="3" t="s">
        <v>5</v>
      </c>
      <c r="C11" s="4"/>
      <c r="D11" s="4"/>
      <c r="E11" s="4"/>
      <c r="F11" s="4"/>
      <c r="G11" s="4"/>
      <c r="H11" s="15"/>
      <c r="I11" s="15"/>
      <c r="J11" s="15"/>
      <c r="K11" s="15"/>
      <c r="L11" s="15"/>
      <c r="M11" s="15"/>
      <c r="N11" s="15"/>
    </row>
    <row r="12" spans="1:14" ht="37.5">
      <c r="A12" s="15">
        <v>7</v>
      </c>
      <c r="B12" s="3" t="s">
        <v>6</v>
      </c>
      <c r="C12" s="4"/>
      <c r="D12" s="4"/>
      <c r="E12" s="4"/>
      <c r="F12" s="4"/>
      <c r="G12" s="4"/>
      <c r="H12" s="15"/>
      <c r="I12" s="15"/>
      <c r="J12" s="15"/>
      <c r="K12" s="15"/>
      <c r="L12" s="15"/>
      <c r="M12" s="15"/>
      <c r="N12" s="15"/>
    </row>
    <row r="13" spans="1:14" ht="37.5">
      <c r="A13" s="15">
        <v>8</v>
      </c>
      <c r="B13" s="3" t="s">
        <v>7</v>
      </c>
      <c r="C13" s="4"/>
      <c r="D13" s="4"/>
      <c r="E13" s="4"/>
      <c r="F13" s="4"/>
      <c r="G13" s="4"/>
      <c r="H13" s="15"/>
      <c r="I13" s="15"/>
      <c r="J13" s="15"/>
      <c r="K13" s="15"/>
      <c r="L13" s="15"/>
      <c r="M13" s="15">
        <v>155</v>
      </c>
      <c r="N13" s="15"/>
    </row>
    <row r="14" spans="1:14">
      <c r="A14" s="15">
        <v>9</v>
      </c>
      <c r="B14" s="6" t="s">
        <v>8</v>
      </c>
      <c r="C14" s="4"/>
      <c r="D14" s="4"/>
      <c r="E14" s="4"/>
      <c r="F14" s="4">
        <v>300</v>
      </c>
      <c r="G14" s="4"/>
      <c r="H14" s="15"/>
      <c r="I14" s="15"/>
      <c r="J14" s="15"/>
      <c r="K14" s="15"/>
      <c r="L14" s="15"/>
      <c r="M14" s="15"/>
      <c r="N14" s="15"/>
    </row>
    <row r="15" spans="1:14">
      <c r="A15" s="15">
        <v>10</v>
      </c>
      <c r="B15" s="6" t="s">
        <v>9</v>
      </c>
      <c r="C15" s="4"/>
      <c r="D15" s="4"/>
      <c r="E15" s="4"/>
      <c r="F15" s="4">
        <v>0</v>
      </c>
      <c r="G15" s="4">
        <v>100</v>
      </c>
      <c r="H15" s="15"/>
      <c r="I15" s="15"/>
      <c r="J15" s="15"/>
      <c r="K15" s="15"/>
      <c r="L15" s="15"/>
      <c r="M15" s="15"/>
      <c r="N15" s="15"/>
    </row>
    <row r="16" spans="1:14">
      <c r="A16" s="15">
        <v>11</v>
      </c>
      <c r="B16" s="6" t="s">
        <v>10</v>
      </c>
      <c r="C16" s="4"/>
      <c r="D16" s="4"/>
      <c r="E16" s="4"/>
      <c r="F16" s="4">
        <v>350</v>
      </c>
      <c r="G16" s="4">
        <v>100</v>
      </c>
      <c r="H16" s="15"/>
      <c r="I16" s="15"/>
      <c r="J16" s="15"/>
      <c r="K16" s="15"/>
      <c r="L16" s="15"/>
      <c r="M16" s="15"/>
      <c r="N16" s="15"/>
    </row>
    <row r="17" spans="1:14">
      <c r="A17" s="15">
        <v>12</v>
      </c>
      <c r="B17" s="6" t="s">
        <v>11</v>
      </c>
      <c r="C17" s="4">
        <v>200</v>
      </c>
      <c r="D17" s="4"/>
      <c r="E17" s="4"/>
      <c r="F17" s="4">
        <v>442</v>
      </c>
      <c r="G17" s="4">
        <v>800</v>
      </c>
      <c r="H17" s="15"/>
      <c r="I17" s="15"/>
      <c r="J17" s="15"/>
      <c r="K17" s="15"/>
      <c r="L17" s="15"/>
      <c r="M17" s="15"/>
      <c r="N17" s="15"/>
    </row>
    <row r="18" spans="1:14">
      <c r="A18" s="15">
        <v>13</v>
      </c>
      <c r="B18" s="6" t="s">
        <v>12</v>
      </c>
      <c r="C18" s="4"/>
      <c r="D18" s="4"/>
      <c r="E18" s="4"/>
      <c r="F18" s="4">
        <v>300</v>
      </c>
      <c r="G18" s="4">
        <v>10</v>
      </c>
      <c r="H18" s="15"/>
      <c r="I18" s="15"/>
      <c r="J18" s="15"/>
      <c r="K18" s="15"/>
      <c r="L18" s="15"/>
      <c r="M18" s="15"/>
      <c r="N18" s="15"/>
    </row>
    <row r="19" spans="1:14">
      <c r="A19" s="15">
        <v>14</v>
      </c>
      <c r="B19" s="6" t="s">
        <v>13</v>
      </c>
      <c r="C19" s="4"/>
      <c r="D19" s="4"/>
      <c r="E19" s="4"/>
      <c r="F19" s="4">
        <v>400</v>
      </c>
      <c r="G19" s="4">
        <v>250</v>
      </c>
      <c r="H19" s="15"/>
      <c r="I19" s="15"/>
      <c r="J19" s="15"/>
      <c r="K19" s="15"/>
      <c r="L19" s="15"/>
      <c r="M19" s="15"/>
      <c r="N19" s="15"/>
    </row>
    <row r="20" spans="1:14">
      <c r="A20" s="15">
        <v>15</v>
      </c>
      <c r="B20" s="6" t="s">
        <v>14</v>
      </c>
      <c r="C20" s="4"/>
      <c r="D20" s="4"/>
      <c r="E20" s="4"/>
      <c r="F20" s="4">
        <v>120</v>
      </c>
      <c r="G20" s="4">
        <v>0</v>
      </c>
      <c r="H20" s="15"/>
      <c r="I20" s="15"/>
      <c r="J20" s="15"/>
      <c r="K20" s="15"/>
      <c r="L20" s="15"/>
      <c r="M20" s="15"/>
      <c r="N20" s="15"/>
    </row>
    <row r="21" spans="1:14">
      <c r="A21" s="15">
        <v>16</v>
      </c>
      <c r="B21" s="6" t="s">
        <v>15</v>
      </c>
      <c r="C21" s="4"/>
      <c r="D21" s="4"/>
      <c r="E21" s="4"/>
      <c r="F21" s="4">
        <v>700</v>
      </c>
      <c r="G21" s="4">
        <v>10</v>
      </c>
      <c r="H21" s="15"/>
      <c r="I21" s="15"/>
      <c r="J21" s="15"/>
      <c r="K21" s="15"/>
      <c r="L21" s="15"/>
      <c r="M21" s="15"/>
      <c r="N21" s="15"/>
    </row>
    <row r="22" spans="1:14" ht="37.5">
      <c r="A22" s="15">
        <v>17</v>
      </c>
      <c r="B22" s="6" t="s">
        <v>16</v>
      </c>
      <c r="C22" s="4"/>
      <c r="D22" s="4"/>
      <c r="E22" s="4"/>
      <c r="F22" s="4">
        <v>436</v>
      </c>
      <c r="G22" s="4">
        <v>10</v>
      </c>
      <c r="H22" s="15"/>
      <c r="I22" s="15"/>
      <c r="J22" s="15"/>
      <c r="K22" s="15"/>
      <c r="L22" s="15"/>
      <c r="M22" s="15"/>
      <c r="N22" s="15"/>
    </row>
    <row r="23" spans="1:14">
      <c r="A23" s="15">
        <v>18</v>
      </c>
      <c r="B23" s="6" t="s">
        <v>17</v>
      </c>
      <c r="C23" s="4"/>
      <c r="D23" s="4"/>
      <c r="E23" s="4"/>
      <c r="F23" s="4">
        <v>282</v>
      </c>
      <c r="G23" s="4">
        <v>10</v>
      </c>
      <c r="H23" s="15"/>
      <c r="I23" s="15"/>
      <c r="J23" s="15"/>
      <c r="K23" s="15"/>
      <c r="L23" s="15"/>
      <c r="M23" s="15"/>
      <c r="N23" s="15"/>
    </row>
    <row r="24" spans="1:14">
      <c r="A24" s="15">
        <v>19</v>
      </c>
      <c r="B24" s="6" t="s">
        <v>18</v>
      </c>
      <c r="C24" s="4">
        <v>300</v>
      </c>
      <c r="D24" s="4"/>
      <c r="E24" s="4"/>
      <c r="F24" s="4">
        <v>1600</v>
      </c>
      <c r="G24" s="4">
        <v>0</v>
      </c>
      <c r="H24" s="15"/>
      <c r="I24" s="15"/>
      <c r="J24" s="15"/>
      <c r="K24" s="15"/>
      <c r="L24" s="15"/>
      <c r="M24" s="15"/>
      <c r="N24" s="15"/>
    </row>
    <row r="25" spans="1:14">
      <c r="A25" s="15">
        <v>20</v>
      </c>
      <c r="B25" s="6" t="s">
        <v>19</v>
      </c>
      <c r="C25" s="4"/>
      <c r="D25" s="4"/>
      <c r="E25" s="4"/>
      <c r="F25" s="4">
        <v>300</v>
      </c>
      <c r="G25" s="4">
        <v>50</v>
      </c>
      <c r="H25" s="15"/>
      <c r="I25" s="15"/>
      <c r="J25" s="15"/>
      <c r="K25" s="15"/>
      <c r="L25" s="15"/>
      <c r="M25" s="15"/>
      <c r="N25" s="15"/>
    </row>
    <row r="26" spans="1:14">
      <c r="A26" s="15">
        <v>21</v>
      </c>
      <c r="B26" s="6" t="s">
        <v>20</v>
      </c>
      <c r="C26" s="4">
        <v>2400</v>
      </c>
      <c r="D26" s="4"/>
      <c r="E26" s="4"/>
      <c r="F26" s="4">
        <v>5815</v>
      </c>
      <c r="G26" s="4">
        <v>1670</v>
      </c>
      <c r="H26" s="15"/>
      <c r="I26" s="15"/>
      <c r="J26" s="15"/>
      <c r="K26" s="15"/>
      <c r="L26" s="15"/>
      <c r="M26" s="15"/>
      <c r="N26" s="15"/>
    </row>
    <row r="27" spans="1:14" ht="56.25">
      <c r="A27" s="15">
        <v>22</v>
      </c>
      <c r="B27" s="3" t="s">
        <v>38</v>
      </c>
      <c r="C27" s="4"/>
      <c r="D27" s="4"/>
      <c r="E27" s="4"/>
      <c r="F27" s="4"/>
      <c r="G27" s="4"/>
      <c r="H27" s="15"/>
      <c r="I27" s="15"/>
      <c r="J27" s="15"/>
      <c r="K27" s="15"/>
      <c r="L27" s="15"/>
      <c r="M27" s="15"/>
      <c r="N27" s="15"/>
    </row>
    <row r="28" spans="1:14" ht="56.25">
      <c r="A28" s="15">
        <v>23</v>
      </c>
      <c r="B28" s="6" t="s">
        <v>47</v>
      </c>
      <c r="C28" s="4"/>
      <c r="D28" s="4"/>
      <c r="E28" s="4"/>
      <c r="F28" s="4"/>
      <c r="G28" s="4"/>
      <c r="H28" s="15">
        <v>2500</v>
      </c>
      <c r="I28" s="15">
        <v>2700</v>
      </c>
      <c r="J28" s="15"/>
      <c r="K28" s="15"/>
      <c r="L28" s="15">
        <v>352</v>
      </c>
      <c r="M28" s="15"/>
      <c r="N28" s="15"/>
    </row>
    <row r="29" spans="1:14" ht="37.5">
      <c r="A29" s="15">
        <v>24</v>
      </c>
      <c r="B29" s="6" t="s">
        <v>21</v>
      </c>
      <c r="C29" s="4"/>
      <c r="D29" s="5"/>
      <c r="E29" s="4"/>
      <c r="F29" s="4"/>
      <c r="G29" s="4"/>
      <c r="H29" s="15"/>
      <c r="I29" s="15"/>
      <c r="J29" s="15"/>
      <c r="K29" s="15"/>
      <c r="L29" s="15"/>
      <c r="M29" s="15"/>
      <c r="N29" s="15"/>
    </row>
    <row r="30" spans="1:14">
      <c r="A30" s="15">
        <v>25</v>
      </c>
      <c r="B30" s="6" t="s">
        <v>40</v>
      </c>
      <c r="C30" s="4"/>
      <c r="D30" s="5"/>
      <c r="E30" s="4"/>
      <c r="F30" s="4"/>
      <c r="G30" s="4"/>
      <c r="H30" s="15"/>
      <c r="I30" s="15"/>
      <c r="J30" s="15"/>
      <c r="K30" s="15"/>
      <c r="L30" s="15"/>
      <c r="M30" s="15"/>
      <c r="N30" s="15"/>
    </row>
    <row r="31" spans="1:14" ht="37.5">
      <c r="A31" s="15">
        <v>26</v>
      </c>
      <c r="B31" s="6" t="s">
        <v>22</v>
      </c>
      <c r="C31" s="15"/>
      <c r="D31" s="5"/>
      <c r="E31" s="4"/>
      <c r="F31" s="4"/>
      <c r="G31" s="4"/>
      <c r="H31" s="15"/>
      <c r="I31" s="15"/>
      <c r="J31" s="15"/>
      <c r="K31" s="15"/>
      <c r="L31" s="15"/>
      <c r="M31" s="15"/>
      <c r="N31" s="15"/>
    </row>
    <row r="32" spans="1:14" ht="37.5">
      <c r="A32" s="15">
        <v>27</v>
      </c>
      <c r="B32" s="6" t="s">
        <v>50</v>
      </c>
      <c r="C32" s="4"/>
      <c r="D32" s="5"/>
      <c r="E32" s="4"/>
      <c r="F32" s="4"/>
      <c r="G32" s="4"/>
      <c r="H32" s="15"/>
      <c r="I32" s="15"/>
      <c r="J32" s="15"/>
      <c r="K32" s="15"/>
      <c r="L32" s="15"/>
      <c r="M32" s="15"/>
      <c r="N32" s="15"/>
    </row>
    <row r="33" spans="1:14" ht="37.5">
      <c r="A33" s="15">
        <v>28</v>
      </c>
      <c r="B33" s="6" t="s">
        <v>43</v>
      </c>
      <c r="C33" s="4"/>
      <c r="D33" s="5"/>
      <c r="E33" s="4"/>
      <c r="F33" s="4"/>
      <c r="G33" s="4"/>
      <c r="H33" s="15"/>
      <c r="I33" s="15"/>
      <c r="J33" s="15"/>
      <c r="K33" s="15"/>
      <c r="L33" s="15"/>
      <c r="M33" s="15"/>
      <c r="N33" s="15"/>
    </row>
    <row r="34" spans="1:14" ht="37.5">
      <c r="A34" s="15">
        <v>29</v>
      </c>
      <c r="B34" s="6" t="s">
        <v>25</v>
      </c>
      <c r="C34" s="4"/>
      <c r="D34" s="5"/>
      <c r="E34" s="4"/>
      <c r="F34" s="4"/>
      <c r="G34" s="4"/>
      <c r="H34" s="15"/>
      <c r="I34" s="15"/>
      <c r="J34" s="15"/>
      <c r="K34" s="15"/>
      <c r="L34" s="15"/>
      <c r="M34" s="15"/>
      <c r="N34" s="15"/>
    </row>
    <row r="35" spans="1:14" ht="56.25">
      <c r="A35" s="15">
        <v>30</v>
      </c>
      <c r="B35" s="6" t="s">
        <v>26</v>
      </c>
      <c r="C35" s="4"/>
      <c r="D35" s="5"/>
      <c r="E35" s="4"/>
      <c r="F35" s="4"/>
      <c r="G35" s="4"/>
      <c r="H35" s="15"/>
      <c r="I35" s="15"/>
      <c r="J35" s="15"/>
      <c r="K35" s="15"/>
      <c r="L35" s="15"/>
      <c r="M35" s="15"/>
      <c r="N35" s="15"/>
    </row>
    <row r="36" spans="1:14">
      <c r="A36" s="15">
        <v>31</v>
      </c>
      <c r="B36" s="6" t="s">
        <v>34</v>
      </c>
      <c r="C36" s="4"/>
      <c r="D36" s="5"/>
      <c r="E36" s="4"/>
      <c r="F36" s="4"/>
      <c r="G36" s="4"/>
      <c r="H36" s="15"/>
      <c r="I36" s="15"/>
      <c r="J36" s="15"/>
      <c r="K36" s="15"/>
      <c r="L36" s="15"/>
      <c r="M36" s="15"/>
      <c r="N36" s="15"/>
    </row>
    <row r="37" spans="1:14" ht="37.5">
      <c r="A37" s="15">
        <v>32</v>
      </c>
      <c r="B37" s="6" t="s">
        <v>23</v>
      </c>
      <c r="C37" s="4"/>
      <c r="D37" s="5"/>
      <c r="E37" s="4"/>
      <c r="F37" s="4"/>
      <c r="G37" s="4"/>
      <c r="H37" s="15"/>
      <c r="I37" s="15"/>
      <c r="J37" s="15"/>
      <c r="K37" s="15"/>
      <c r="L37" s="15"/>
      <c r="M37" s="15"/>
      <c r="N37" s="15"/>
    </row>
    <row r="38" spans="1:14">
      <c r="A38" s="15">
        <v>33</v>
      </c>
      <c r="B38" s="6" t="s">
        <v>44</v>
      </c>
      <c r="C38" s="4"/>
      <c r="D38" s="5"/>
      <c r="E38" s="4"/>
      <c r="F38" s="4"/>
      <c r="G38" s="4"/>
      <c r="H38" s="15"/>
      <c r="I38" s="15"/>
      <c r="J38" s="15"/>
      <c r="K38" s="15"/>
      <c r="L38" s="15"/>
      <c r="M38" s="15"/>
      <c r="N38" s="15"/>
    </row>
    <row r="39" spans="1:14">
      <c r="A39" s="15">
        <v>34</v>
      </c>
      <c r="B39" s="6" t="s">
        <v>39</v>
      </c>
      <c r="C39" s="4"/>
      <c r="D39" s="5"/>
      <c r="E39" s="4"/>
      <c r="F39" s="4"/>
      <c r="G39" s="4"/>
      <c r="H39" s="15"/>
      <c r="I39" s="15"/>
      <c r="J39" s="15"/>
      <c r="K39" s="15"/>
      <c r="L39" s="15"/>
      <c r="M39" s="15"/>
      <c r="N39" s="15"/>
    </row>
    <row r="40" spans="1:14" ht="56.25">
      <c r="A40" s="15">
        <v>35</v>
      </c>
      <c r="B40" s="14" t="s">
        <v>71</v>
      </c>
      <c r="C40" s="4"/>
      <c r="D40" s="5"/>
      <c r="E40" s="4">
        <v>450</v>
      </c>
      <c r="F40" s="4"/>
      <c r="G40" s="4"/>
      <c r="H40" s="15"/>
      <c r="I40" s="15"/>
      <c r="J40" s="15"/>
      <c r="K40" s="15"/>
      <c r="L40" s="15"/>
      <c r="M40" s="15"/>
      <c r="N40" s="15"/>
    </row>
    <row r="41" spans="1:14" ht="56.25">
      <c r="A41" s="15">
        <v>36</v>
      </c>
      <c r="B41" s="6" t="s">
        <v>61</v>
      </c>
      <c r="C41" s="4"/>
      <c r="D41" s="5"/>
      <c r="E41" s="4"/>
      <c r="F41" s="4"/>
      <c r="G41" s="4"/>
      <c r="H41" s="15"/>
      <c r="I41" s="15"/>
      <c r="J41" s="15">
        <v>0</v>
      </c>
      <c r="K41" s="15"/>
      <c r="L41" s="15"/>
      <c r="M41" s="15"/>
      <c r="N41" s="15"/>
    </row>
    <row r="42" spans="1:14" ht="37.5">
      <c r="A42" s="15">
        <v>37</v>
      </c>
      <c r="B42" s="6" t="s">
        <v>65</v>
      </c>
      <c r="C42" s="4"/>
      <c r="D42" s="5"/>
      <c r="E42" s="4"/>
      <c r="F42" s="4"/>
      <c r="G42" s="4"/>
      <c r="H42" s="15"/>
      <c r="I42" s="15"/>
      <c r="J42" s="15"/>
      <c r="K42" s="15"/>
      <c r="L42" s="15"/>
      <c r="M42" s="15"/>
      <c r="N42" s="15"/>
    </row>
    <row r="43" spans="1:14" ht="37.5">
      <c r="A43" s="15">
        <v>38</v>
      </c>
      <c r="B43" s="6" t="s">
        <v>59</v>
      </c>
      <c r="C43" s="4"/>
      <c r="D43" s="5"/>
      <c r="E43" s="4"/>
      <c r="F43" s="4"/>
      <c r="G43" s="4"/>
      <c r="H43" s="15"/>
      <c r="I43" s="15"/>
      <c r="J43" s="15"/>
      <c r="K43" s="15"/>
      <c r="L43" s="15"/>
      <c r="M43" s="15"/>
      <c r="N43" s="15"/>
    </row>
    <row r="44" spans="1:14" ht="37.5">
      <c r="A44" s="15">
        <v>39</v>
      </c>
      <c r="B44" s="6" t="s">
        <v>46</v>
      </c>
      <c r="C44" s="4"/>
      <c r="D44" s="5"/>
      <c r="E44" s="4"/>
      <c r="F44" s="4"/>
      <c r="G44" s="4"/>
      <c r="H44" s="15"/>
      <c r="I44" s="15"/>
      <c r="J44" s="15"/>
      <c r="K44" s="15"/>
      <c r="L44" s="15"/>
      <c r="M44" s="15"/>
      <c r="N44" s="15"/>
    </row>
    <row r="45" spans="1:14">
      <c r="A45" s="15">
        <v>40</v>
      </c>
      <c r="B45" s="11" t="s">
        <v>51</v>
      </c>
      <c r="C45" s="4"/>
      <c r="D45" s="5"/>
      <c r="E45" s="4"/>
      <c r="F45" s="4"/>
      <c r="G45" s="4"/>
      <c r="H45" s="15"/>
      <c r="I45" s="15"/>
      <c r="J45" s="15"/>
      <c r="K45" s="15"/>
      <c r="L45" s="15"/>
      <c r="M45" s="15"/>
      <c r="N45" s="15"/>
    </row>
    <row r="46" spans="1:14" ht="37.5">
      <c r="A46" s="15">
        <v>41</v>
      </c>
      <c r="B46" s="16" t="s">
        <v>63</v>
      </c>
      <c r="C46" s="4"/>
      <c r="D46" s="5"/>
      <c r="E46" s="4"/>
      <c r="F46" s="4"/>
      <c r="G46" s="4"/>
      <c r="H46" s="15"/>
      <c r="I46" s="15"/>
      <c r="J46" s="15"/>
      <c r="K46" s="15"/>
      <c r="L46" s="15"/>
      <c r="M46" s="15"/>
      <c r="N46" s="15"/>
    </row>
    <row r="47" spans="1:14" s="13" customFormat="1">
      <c r="A47" s="9"/>
      <c r="B47" s="10" t="s">
        <v>24</v>
      </c>
      <c r="C47" s="12">
        <f>SUM(C6:C46)</f>
        <v>11680</v>
      </c>
      <c r="D47" s="12">
        <f>SUM(D6:D46)</f>
        <v>4200</v>
      </c>
      <c r="E47" s="12">
        <f>SUM(E6:E46)</f>
        <v>450</v>
      </c>
      <c r="F47" s="12">
        <f t="shared" ref="F47:N47" si="0">SUM(F6:F46)</f>
        <v>22035</v>
      </c>
      <c r="G47" s="12">
        <f t="shared" si="0"/>
        <v>7176</v>
      </c>
      <c r="H47" s="12">
        <f t="shared" si="0"/>
        <v>2500</v>
      </c>
      <c r="I47" s="12">
        <f t="shared" si="0"/>
        <v>2700</v>
      </c>
      <c r="J47" s="12">
        <f t="shared" si="0"/>
        <v>23700</v>
      </c>
      <c r="K47" s="12">
        <f t="shared" si="0"/>
        <v>0</v>
      </c>
      <c r="L47" s="12">
        <f t="shared" si="0"/>
        <v>352</v>
      </c>
      <c r="M47" s="12">
        <f t="shared" si="0"/>
        <v>1755</v>
      </c>
      <c r="N47" s="12">
        <f t="shared" si="0"/>
        <v>100</v>
      </c>
    </row>
    <row r="48" spans="1:14">
      <c r="A48" s="15"/>
      <c r="B48" s="6" t="s">
        <v>42</v>
      </c>
      <c r="C48" s="5">
        <v>11730</v>
      </c>
      <c r="D48" s="5">
        <v>4225</v>
      </c>
      <c r="E48" s="5">
        <v>0</v>
      </c>
      <c r="F48" s="5">
        <v>22055</v>
      </c>
      <c r="G48" s="5">
        <v>7186</v>
      </c>
      <c r="H48" s="15">
        <v>3531</v>
      </c>
      <c r="I48" s="15"/>
      <c r="J48" s="15">
        <v>23889</v>
      </c>
      <c r="K48" s="15">
        <v>260</v>
      </c>
      <c r="L48" s="15"/>
      <c r="M48" s="15"/>
      <c r="N48" s="15"/>
    </row>
    <row r="49" spans="1:14" ht="93.75">
      <c r="A49" s="15"/>
      <c r="B49" s="3" t="s">
        <v>80</v>
      </c>
      <c r="C49" s="5">
        <f>C48-C47</f>
        <v>50</v>
      </c>
      <c r="D49" s="5">
        <f>D48-D47</f>
        <v>25</v>
      </c>
      <c r="E49" s="5">
        <v>0</v>
      </c>
      <c r="F49" s="5">
        <f>F48-F47</f>
        <v>20</v>
      </c>
      <c r="G49" s="5">
        <f>G48-G47</f>
        <v>10</v>
      </c>
      <c r="H49" s="5">
        <f>H48-H47</f>
        <v>1031</v>
      </c>
      <c r="I49" s="5"/>
      <c r="J49" s="5">
        <f>J48-J47</f>
        <v>189</v>
      </c>
      <c r="K49" s="5">
        <f>K48-K47</f>
        <v>260</v>
      </c>
      <c r="L49" s="15"/>
      <c r="M49" s="15"/>
      <c r="N49" s="15"/>
    </row>
  </sheetData>
  <mergeCells count="16">
    <mergeCell ref="G1:N1"/>
    <mergeCell ref="H2:N2"/>
    <mergeCell ref="M4:M5"/>
    <mergeCell ref="N4:N5"/>
    <mergeCell ref="H4:I4"/>
    <mergeCell ref="L4:L5"/>
    <mergeCell ref="A3:L3"/>
    <mergeCell ref="J4:J5"/>
    <mergeCell ref="K4:K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6"/>
  <sheetViews>
    <sheetView topLeftCell="C1" workbookViewId="0">
      <selection activeCell="N6" sqref="N6"/>
    </sheetView>
  </sheetViews>
  <sheetFormatPr defaultColWidth="9.28515625" defaultRowHeight="15.75"/>
  <cols>
    <col min="1" max="1" width="25.85546875" style="33" hidden="1" customWidth="1"/>
    <col min="2" max="2" width="30.7109375" style="33" hidden="1" customWidth="1"/>
    <col min="3" max="3" width="23.28515625" style="33" customWidth="1"/>
    <col min="4" max="4" width="23.28515625" style="33" hidden="1" customWidth="1"/>
    <col min="5" max="6" width="11" style="61" customWidth="1"/>
    <col min="7" max="28" width="9.28515625" style="61" customWidth="1"/>
    <col min="29" max="29" width="23.5703125" style="61" customWidth="1"/>
    <col min="30" max="16384" width="9.28515625" style="61"/>
  </cols>
  <sheetData>
    <row r="1" spans="1:29" ht="56.25" customHeight="1">
      <c r="P1" s="96" t="s">
        <v>147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9" ht="55.5" customHeight="1">
      <c r="A2" s="97" t="s">
        <v>97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9" ht="16.5" thickBot="1"/>
    <row r="4" spans="1:29" ht="32.25" customHeight="1">
      <c r="A4" s="98" t="s">
        <v>95</v>
      </c>
      <c r="B4" s="98" t="s">
        <v>66</v>
      </c>
      <c r="C4" s="98" t="s">
        <v>94</v>
      </c>
      <c r="D4" s="111" t="s">
        <v>113</v>
      </c>
      <c r="E4" s="99" t="s">
        <v>138</v>
      </c>
      <c r="F4" s="100"/>
      <c r="G4" s="100"/>
      <c r="H4" s="100"/>
      <c r="I4" s="100"/>
      <c r="J4" s="101"/>
      <c r="K4" s="99" t="s">
        <v>28</v>
      </c>
      <c r="L4" s="100"/>
      <c r="M4" s="100"/>
      <c r="N4" s="101"/>
      <c r="O4" s="99" t="s">
        <v>49</v>
      </c>
      <c r="P4" s="100"/>
      <c r="Q4" s="100"/>
      <c r="R4" s="101"/>
      <c r="S4" s="99" t="s">
        <v>48</v>
      </c>
      <c r="T4" s="100"/>
      <c r="U4" s="100"/>
      <c r="V4" s="100"/>
      <c r="W4" s="105" t="s">
        <v>96</v>
      </c>
      <c r="X4" s="106"/>
      <c r="Y4" s="106"/>
      <c r="Z4" s="106"/>
      <c r="AA4" s="106"/>
      <c r="AB4" s="107"/>
    </row>
    <row r="5" spans="1:29" ht="32.25" customHeight="1">
      <c r="A5" s="98"/>
      <c r="B5" s="98"/>
      <c r="C5" s="98"/>
      <c r="D5" s="111"/>
      <c r="E5" s="102"/>
      <c r="F5" s="103"/>
      <c r="G5" s="103"/>
      <c r="H5" s="103"/>
      <c r="I5" s="103"/>
      <c r="J5" s="104"/>
      <c r="K5" s="102"/>
      <c r="L5" s="103"/>
      <c r="M5" s="103"/>
      <c r="N5" s="104"/>
      <c r="O5" s="102"/>
      <c r="P5" s="103"/>
      <c r="Q5" s="103"/>
      <c r="R5" s="104"/>
      <c r="S5" s="102"/>
      <c r="T5" s="103"/>
      <c r="U5" s="103"/>
      <c r="V5" s="103"/>
      <c r="W5" s="108" t="s">
        <v>75</v>
      </c>
      <c r="X5" s="109" t="s">
        <v>76</v>
      </c>
      <c r="Y5" s="109" t="s">
        <v>98</v>
      </c>
      <c r="Z5" s="109" t="s">
        <v>29</v>
      </c>
      <c r="AA5" s="109"/>
      <c r="AB5" s="110"/>
    </row>
    <row r="6" spans="1:29" ht="157.5">
      <c r="A6" s="98"/>
      <c r="B6" s="98"/>
      <c r="C6" s="98"/>
      <c r="D6" s="111"/>
      <c r="E6" s="63" t="s">
        <v>75</v>
      </c>
      <c r="F6" s="64" t="s">
        <v>76</v>
      </c>
      <c r="G6" s="64" t="s">
        <v>30</v>
      </c>
      <c r="H6" s="64" t="s">
        <v>31</v>
      </c>
      <c r="I6" s="64" t="s">
        <v>32</v>
      </c>
      <c r="J6" s="65" t="s">
        <v>54</v>
      </c>
      <c r="K6" s="63" t="s">
        <v>75</v>
      </c>
      <c r="L6" s="64" t="s">
        <v>31</v>
      </c>
      <c r="M6" s="64" t="s">
        <v>32</v>
      </c>
      <c r="N6" s="65" t="s">
        <v>54</v>
      </c>
      <c r="O6" s="63" t="s">
        <v>75</v>
      </c>
      <c r="P6" s="64" t="s">
        <v>31</v>
      </c>
      <c r="Q6" s="64" t="s">
        <v>32</v>
      </c>
      <c r="R6" s="65" t="s">
        <v>54</v>
      </c>
      <c r="S6" s="63" t="s">
        <v>75</v>
      </c>
      <c r="T6" s="64" t="s">
        <v>31</v>
      </c>
      <c r="U6" s="64" t="s">
        <v>32</v>
      </c>
      <c r="V6" s="66" t="s">
        <v>54</v>
      </c>
      <c r="W6" s="108"/>
      <c r="X6" s="109"/>
      <c r="Y6" s="109"/>
      <c r="Z6" s="64" t="s">
        <v>33</v>
      </c>
      <c r="AA6" s="64" t="s">
        <v>31</v>
      </c>
      <c r="AB6" s="65" t="s">
        <v>32</v>
      </c>
    </row>
    <row r="7" spans="1:29" ht="98.25" customHeight="1">
      <c r="A7" s="62" t="s">
        <v>105</v>
      </c>
      <c r="B7" s="98"/>
      <c r="C7" s="62" t="s">
        <v>91</v>
      </c>
      <c r="D7" s="66" t="s">
        <v>114</v>
      </c>
      <c r="E7" s="28">
        <v>3</v>
      </c>
      <c r="F7" s="25">
        <v>10</v>
      </c>
      <c r="G7" s="64">
        <v>300</v>
      </c>
      <c r="H7" s="25">
        <v>260</v>
      </c>
      <c r="I7" s="25">
        <v>1768</v>
      </c>
      <c r="J7" s="27">
        <f>SUM(G7:I7)</f>
        <v>2328</v>
      </c>
      <c r="K7" s="63">
        <v>62</v>
      </c>
      <c r="L7" s="25">
        <v>1199</v>
      </c>
      <c r="M7" s="25">
        <v>8473</v>
      </c>
      <c r="N7" s="27">
        <f>SUM(L7:M7)</f>
        <v>9672</v>
      </c>
      <c r="O7" s="63">
        <v>25</v>
      </c>
      <c r="P7" s="25">
        <v>481</v>
      </c>
      <c r="Q7" s="25">
        <v>3419</v>
      </c>
      <c r="R7" s="27">
        <f>SUM(P7:Q7)</f>
        <v>3900</v>
      </c>
      <c r="S7" s="63">
        <v>23</v>
      </c>
      <c r="T7" s="25">
        <v>442</v>
      </c>
      <c r="U7" s="25">
        <v>3146</v>
      </c>
      <c r="V7" s="32">
        <f>SUM(T7:U7)</f>
        <v>3588</v>
      </c>
      <c r="W7" s="63">
        <f>E7+K7+O7+S7</f>
        <v>113</v>
      </c>
      <c r="X7" s="64">
        <f>F7</f>
        <v>10</v>
      </c>
      <c r="Y7" s="64">
        <f>G7+H7+I7+L7+M7+P7+Q7+T7+U7</f>
        <v>19488</v>
      </c>
      <c r="Z7" s="64">
        <f>G7</f>
        <v>300</v>
      </c>
      <c r="AA7" s="64">
        <f>H7+L7+P7+T7</f>
        <v>2382</v>
      </c>
      <c r="AB7" s="65">
        <f>I7+M7+Q7+U7</f>
        <v>16806</v>
      </c>
      <c r="AC7" s="24"/>
    </row>
    <row r="8" spans="1:29" ht="30" customHeight="1">
      <c r="A8" s="62" t="s">
        <v>106</v>
      </c>
      <c r="B8" s="26"/>
      <c r="C8" s="62" t="s">
        <v>73</v>
      </c>
      <c r="D8" s="66" t="s">
        <v>114</v>
      </c>
      <c r="E8" s="28">
        <v>4</v>
      </c>
      <c r="F8" s="25">
        <v>8</v>
      </c>
      <c r="G8" s="64">
        <v>1000</v>
      </c>
      <c r="H8" s="25">
        <v>234</v>
      </c>
      <c r="I8" s="25">
        <v>1638</v>
      </c>
      <c r="J8" s="27">
        <f t="shared" ref="J8:J9" si="0">SUM(G8:I8)</f>
        <v>2872</v>
      </c>
      <c r="K8" s="63">
        <v>20</v>
      </c>
      <c r="L8" s="25">
        <v>400</v>
      </c>
      <c r="M8" s="25">
        <v>2720</v>
      </c>
      <c r="N8" s="27">
        <f t="shared" ref="N8:N9" si="1">SUM(L8:M8)</f>
        <v>3120</v>
      </c>
      <c r="O8" s="63">
        <v>40</v>
      </c>
      <c r="P8" s="25">
        <v>793</v>
      </c>
      <c r="Q8" s="25">
        <v>5447</v>
      </c>
      <c r="R8" s="27">
        <f t="shared" ref="R8:R9" si="2">SUM(P8:Q8)</f>
        <v>6240</v>
      </c>
      <c r="S8" s="63">
        <v>15</v>
      </c>
      <c r="T8" s="25">
        <v>299</v>
      </c>
      <c r="U8" s="25">
        <v>2041</v>
      </c>
      <c r="V8" s="32">
        <f t="shared" ref="V8:V9" si="3">SUM(T8:U8)</f>
        <v>2340</v>
      </c>
      <c r="W8" s="63">
        <f t="shared" ref="W8:W9" si="4">E8+K8+O8+S8</f>
        <v>79</v>
      </c>
      <c r="X8" s="64">
        <f t="shared" ref="X8" si="5">F8</f>
        <v>8</v>
      </c>
      <c r="Y8" s="64">
        <f t="shared" ref="Y8:Y14" si="6">G8+H8+I8+L8+M8+P8+Q8+T8+U8</f>
        <v>14572</v>
      </c>
      <c r="Z8" s="64">
        <f t="shared" ref="Z8:Z14" si="7">G8</f>
        <v>1000</v>
      </c>
      <c r="AA8" s="64">
        <f t="shared" ref="AA8" si="8">H8+L8+P8+T8</f>
        <v>1726</v>
      </c>
      <c r="AB8" s="65">
        <f t="shared" ref="AB8:AB9" si="9">I8+M8+Q8+U8</f>
        <v>11846</v>
      </c>
    </row>
    <row r="9" spans="1:29" ht="31.5">
      <c r="A9" s="62" t="s">
        <v>107</v>
      </c>
      <c r="B9" s="26"/>
      <c r="C9" s="62" t="s">
        <v>74</v>
      </c>
      <c r="D9" s="66" t="s">
        <v>115</v>
      </c>
      <c r="E9" s="28"/>
      <c r="F9" s="25"/>
      <c r="G9" s="64"/>
      <c r="H9" s="25"/>
      <c r="I9" s="25"/>
      <c r="J9" s="27">
        <f t="shared" si="0"/>
        <v>0</v>
      </c>
      <c r="K9" s="63">
        <v>1</v>
      </c>
      <c r="L9" s="25"/>
      <c r="M9" s="25">
        <v>366</v>
      </c>
      <c r="N9" s="27">
        <f t="shared" si="1"/>
        <v>366</v>
      </c>
      <c r="O9" s="63"/>
      <c r="P9" s="25"/>
      <c r="Q9" s="25"/>
      <c r="R9" s="27">
        <f t="shared" si="2"/>
        <v>0</v>
      </c>
      <c r="S9" s="63"/>
      <c r="T9" s="25"/>
      <c r="U9" s="25"/>
      <c r="V9" s="32">
        <f t="shared" si="3"/>
        <v>0</v>
      </c>
      <c r="W9" s="63">
        <f t="shared" si="4"/>
        <v>1</v>
      </c>
      <c r="X9" s="64"/>
      <c r="Y9" s="64">
        <f t="shared" si="6"/>
        <v>366</v>
      </c>
      <c r="Z9" s="64"/>
      <c r="AA9" s="64"/>
      <c r="AB9" s="65">
        <f t="shared" si="9"/>
        <v>366</v>
      </c>
    </row>
    <row r="10" spans="1:29" ht="31.5">
      <c r="A10" s="62" t="s">
        <v>108</v>
      </c>
      <c r="B10" s="26"/>
      <c r="C10" s="62" t="s">
        <v>100</v>
      </c>
      <c r="D10" s="66" t="s">
        <v>114</v>
      </c>
      <c r="E10" s="29"/>
      <c r="F10" s="30"/>
      <c r="G10" s="64">
        <v>200</v>
      </c>
      <c r="H10" s="30"/>
      <c r="I10" s="30"/>
      <c r="J10" s="31"/>
      <c r="K10" s="68"/>
      <c r="L10" s="30"/>
      <c r="M10" s="30"/>
      <c r="N10" s="31"/>
      <c r="O10" s="63"/>
      <c r="P10" s="25"/>
      <c r="Q10" s="25"/>
      <c r="R10" s="27"/>
      <c r="S10" s="63"/>
      <c r="T10" s="25"/>
      <c r="U10" s="25"/>
      <c r="V10" s="32"/>
      <c r="W10" s="63"/>
      <c r="X10" s="64"/>
      <c r="Y10" s="64">
        <f t="shared" si="6"/>
        <v>200</v>
      </c>
      <c r="Z10" s="64">
        <f t="shared" si="7"/>
        <v>200</v>
      </c>
      <c r="AA10" s="64"/>
      <c r="AB10" s="65"/>
    </row>
    <row r="11" spans="1:29" ht="47.25">
      <c r="A11" s="34" t="s">
        <v>109</v>
      </c>
      <c r="B11" s="26"/>
      <c r="C11" s="62" t="s">
        <v>101</v>
      </c>
      <c r="D11" s="66" t="s">
        <v>114</v>
      </c>
      <c r="E11" s="29"/>
      <c r="F11" s="30"/>
      <c r="G11" s="64">
        <v>8</v>
      </c>
      <c r="H11" s="30"/>
      <c r="I11" s="30"/>
      <c r="J11" s="31"/>
      <c r="K11" s="68"/>
      <c r="L11" s="30"/>
      <c r="M11" s="30"/>
      <c r="N11" s="31"/>
      <c r="O11" s="63"/>
      <c r="P11" s="25"/>
      <c r="Q11" s="25"/>
      <c r="R11" s="27"/>
      <c r="S11" s="63"/>
      <c r="T11" s="25"/>
      <c r="U11" s="25"/>
      <c r="V11" s="32"/>
      <c r="W11" s="63"/>
      <c r="X11" s="64"/>
      <c r="Y11" s="64">
        <f t="shared" si="6"/>
        <v>8</v>
      </c>
      <c r="Z11" s="64">
        <f t="shared" si="7"/>
        <v>8</v>
      </c>
      <c r="AA11" s="64"/>
      <c r="AB11" s="65"/>
    </row>
    <row r="12" spans="1:29" ht="31.5">
      <c r="A12" s="34" t="s">
        <v>110</v>
      </c>
      <c r="B12" s="26"/>
      <c r="C12" s="62" t="s">
        <v>102</v>
      </c>
      <c r="D12" s="66" t="s">
        <v>114</v>
      </c>
      <c r="E12" s="29"/>
      <c r="F12" s="30"/>
      <c r="G12" s="64">
        <v>50</v>
      </c>
      <c r="H12" s="30"/>
      <c r="I12" s="30"/>
      <c r="J12" s="31"/>
      <c r="K12" s="68"/>
      <c r="L12" s="30"/>
      <c r="M12" s="30"/>
      <c r="N12" s="31"/>
      <c r="O12" s="63"/>
      <c r="P12" s="25"/>
      <c r="Q12" s="25"/>
      <c r="R12" s="27"/>
      <c r="S12" s="63"/>
      <c r="T12" s="25"/>
      <c r="U12" s="25"/>
      <c r="V12" s="32"/>
      <c r="W12" s="63"/>
      <c r="X12" s="64"/>
      <c r="Y12" s="64">
        <f t="shared" si="6"/>
        <v>50</v>
      </c>
      <c r="Z12" s="64">
        <f t="shared" si="7"/>
        <v>50</v>
      </c>
      <c r="AA12" s="64"/>
      <c r="AB12" s="65"/>
    </row>
    <row r="13" spans="1:29" ht="47.25">
      <c r="A13" s="35" t="s">
        <v>111</v>
      </c>
      <c r="B13" s="26"/>
      <c r="C13" s="35" t="s">
        <v>103</v>
      </c>
      <c r="D13" s="66" t="s">
        <v>114</v>
      </c>
      <c r="E13" s="29"/>
      <c r="F13" s="30"/>
      <c r="G13" s="64">
        <v>15</v>
      </c>
      <c r="H13" s="30"/>
      <c r="I13" s="30"/>
      <c r="J13" s="31"/>
      <c r="K13" s="68"/>
      <c r="L13" s="30"/>
      <c r="M13" s="30"/>
      <c r="N13" s="31"/>
      <c r="O13" s="63"/>
      <c r="P13" s="25"/>
      <c r="Q13" s="25"/>
      <c r="R13" s="27"/>
      <c r="S13" s="63"/>
      <c r="T13" s="25"/>
      <c r="U13" s="25"/>
      <c r="V13" s="32"/>
      <c r="W13" s="63"/>
      <c r="X13" s="64"/>
      <c r="Y13" s="64">
        <f t="shared" si="6"/>
        <v>15</v>
      </c>
      <c r="Z13" s="64">
        <f t="shared" si="7"/>
        <v>15</v>
      </c>
      <c r="AA13" s="64"/>
      <c r="AB13" s="65"/>
    </row>
    <row r="14" spans="1:29" ht="31.5">
      <c r="A14" s="35" t="s">
        <v>112</v>
      </c>
      <c r="B14" s="26"/>
      <c r="C14" s="35" t="s">
        <v>104</v>
      </c>
      <c r="D14" s="66" t="s">
        <v>114</v>
      </c>
      <c r="E14" s="29"/>
      <c r="F14" s="30"/>
      <c r="G14" s="64">
        <v>15</v>
      </c>
      <c r="H14" s="30"/>
      <c r="I14" s="30"/>
      <c r="J14" s="31"/>
      <c r="K14" s="68"/>
      <c r="L14" s="30"/>
      <c r="M14" s="30"/>
      <c r="N14" s="31"/>
      <c r="O14" s="63"/>
      <c r="P14" s="25"/>
      <c r="Q14" s="25"/>
      <c r="R14" s="27"/>
      <c r="S14" s="63"/>
      <c r="T14" s="25"/>
      <c r="U14" s="25"/>
      <c r="V14" s="32"/>
      <c r="W14" s="63"/>
      <c r="X14" s="64"/>
      <c r="Y14" s="64">
        <f t="shared" si="6"/>
        <v>15</v>
      </c>
      <c r="Z14" s="64">
        <f t="shared" si="7"/>
        <v>15</v>
      </c>
      <c r="AA14" s="64"/>
      <c r="AB14" s="65"/>
    </row>
    <row r="15" spans="1:29" ht="47.25">
      <c r="A15" s="26"/>
      <c r="B15" s="26"/>
      <c r="C15" s="69" t="s">
        <v>92</v>
      </c>
      <c r="D15" s="70"/>
      <c r="E15" s="29"/>
      <c r="F15" s="30"/>
      <c r="G15" s="30"/>
      <c r="H15" s="30">
        <v>38</v>
      </c>
      <c r="I15" s="30"/>
      <c r="J15" s="31"/>
      <c r="K15" s="68"/>
      <c r="L15" s="30">
        <v>123</v>
      </c>
      <c r="M15" s="30"/>
      <c r="N15" s="31"/>
      <c r="O15" s="63"/>
      <c r="P15" s="25">
        <v>98</v>
      </c>
      <c r="Q15" s="25"/>
      <c r="R15" s="27"/>
      <c r="S15" s="63"/>
      <c r="T15" s="25">
        <v>57</v>
      </c>
      <c r="U15" s="25"/>
      <c r="V15" s="32"/>
      <c r="W15" s="63"/>
      <c r="X15" s="64"/>
      <c r="Y15" s="64">
        <f t="shared" ref="Y15:Y16" si="10">G15+H15+I15+L15+M15+P15+Q15+T15+U15</f>
        <v>316</v>
      </c>
      <c r="Z15" s="64"/>
      <c r="AA15" s="64">
        <f t="shared" ref="AA15:AB16" si="11">H15+L15+P15+T15</f>
        <v>316</v>
      </c>
      <c r="AB15" s="65"/>
    </row>
    <row r="16" spans="1:29" ht="54.75" customHeight="1" thickBot="1">
      <c r="A16" s="26"/>
      <c r="B16" s="26"/>
      <c r="C16" s="69" t="s">
        <v>93</v>
      </c>
      <c r="D16" s="70"/>
      <c r="E16" s="36"/>
      <c r="F16" s="37"/>
      <c r="G16" s="37"/>
      <c r="H16" s="37"/>
      <c r="I16" s="37">
        <v>262</v>
      </c>
      <c r="J16" s="38"/>
      <c r="K16" s="68"/>
      <c r="L16" s="30"/>
      <c r="M16" s="30">
        <v>873</v>
      </c>
      <c r="N16" s="31"/>
      <c r="O16" s="63"/>
      <c r="P16" s="25"/>
      <c r="Q16" s="25">
        <v>682</v>
      </c>
      <c r="R16" s="27"/>
      <c r="S16" s="63"/>
      <c r="T16" s="25"/>
      <c r="U16" s="25">
        <v>399</v>
      </c>
      <c r="V16" s="32"/>
      <c r="W16" s="63"/>
      <c r="X16" s="64"/>
      <c r="Y16" s="64">
        <f t="shared" si="10"/>
        <v>2216</v>
      </c>
      <c r="Z16" s="64"/>
      <c r="AA16" s="64"/>
      <c r="AB16" s="65">
        <f t="shared" si="11"/>
        <v>2216</v>
      </c>
    </row>
  </sheetData>
  <mergeCells count="15">
    <mergeCell ref="P1:AB1"/>
    <mergeCell ref="A2:AB2"/>
    <mergeCell ref="A4:A6"/>
    <mergeCell ref="B4:B7"/>
    <mergeCell ref="C4:C6"/>
    <mergeCell ref="E4:J5"/>
    <mergeCell ref="K4:N5"/>
    <mergeCell ref="O4:R5"/>
    <mergeCell ref="S4:V5"/>
    <mergeCell ref="W4:AB4"/>
    <mergeCell ref="W5:W6"/>
    <mergeCell ref="X5:X6"/>
    <mergeCell ref="Y5:Y6"/>
    <mergeCell ref="Z5:AB5"/>
    <mergeCell ref="D4:D6"/>
  </mergeCells>
  <pageMargins left="0.25" right="0.25" top="0.75" bottom="0.75" header="0.3" footer="0.3"/>
  <pageSetup paperSize="9" scale="5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СМП и АПП</vt:lpstr>
      <vt:lpstr>КС и ДС</vt:lpstr>
      <vt:lpstr>исследования</vt:lpstr>
      <vt:lpstr>услуги диализа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2024-02-22T05:49:10Z</cp:lastPrinted>
  <dcterms:created xsi:type="dcterms:W3CDTF">2017-09-08T09:26:07Z</dcterms:created>
  <dcterms:modified xsi:type="dcterms:W3CDTF">2024-02-28T05:59:33Z</dcterms:modified>
</cp:coreProperties>
</file>