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1625" activeTab="4"/>
  </bookViews>
  <sheets>
    <sheet name="ИТОГ" sheetId="4" r:id="rId1"/>
    <sheet name="КС ДС" sheetId="9" r:id="rId2"/>
    <sheet name="Посещ и обращ" sheetId="8" r:id="rId3"/>
    <sheet name="Диагност иссл" sheetId="7" r:id="rId4"/>
    <sheet name="Диализ" sheetId="10" r:id="rId5"/>
  </sheets>
  <definedNames>
    <definedName name="_xlnm._FilterDatabase" localSheetId="0" hidden="1">ИТОГ!$A$4:$BL$44</definedName>
    <definedName name="_xlnm.Print_Titles" localSheetId="0">ИТОГ!$A:$B</definedName>
    <definedName name="_xlnm.Print_Area" localSheetId="0">ИТОГ!$A$1:$BO$48</definedName>
  </definedNames>
  <calcPr calcId="124519"/>
</workbook>
</file>

<file path=xl/calcChain.xml><?xml version="1.0" encoding="utf-8"?>
<calcChain xmlns="http://schemas.openxmlformats.org/spreadsheetml/2006/main">
  <c r="J45" i="7"/>
  <c r="I47" i="9"/>
  <c r="X12" i="10" l="1"/>
  <c r="W10"/>
  <c r="W6"/>
  <c r="V6"/>
  <c r="R6"/>
  <c r="X6"/>
  <c r="H6"/>
  <c r="I45" i="7"/>
  <c r="G29"/>
  <c r="G45" s="1"/>
  <c r="F29"/>
  <c r="F45" s="1"/>
  <c r="E29"/>
  <c r="E45" s="1"/>
  <c r="H45"/>
  <c r="D29"/>
  <c r="D45" s="1"/>
  <c r="C29"/>
  <c r="C45" s="1"/>
  <c r="C31" i="8"/>
  <c r="X47"/>
  <c r="Y47"/>
  <c r="Z47"/>
  <c r="U31"/>
  <c r="U47" s="1"/>
  <c r="W31"/>
  <c r="W47" s="1"/>
  <c r="T31"/>
  <c r="V31"/>
  <c r="R47"/>
  <c r="T47"/>
  <c r="V47"/>
  <c r="S31"/>
  <c r="S47" s="1"/>
  <c r="Q31"/>
  <c r="Q47" s="1"/>
  <c r="U6" i="10" l="1"/>
  <c r="M47" i="9" l="1"/>
  <c r="K47"/>
  <c r="J47"/>
  <c r="L31"/>
  <c r="L47" s="1"/>
  <c r="G47"/>
  <c r="O47" i="8"/>
  <c r="N47"/>
  <c r="I47"/>
  <c r="F47"/>
  <c r="P31"/>
  <c r="P47" s="1"/>
  <c r="M31"/>
  <c r="M47" s="1"/>
  <c r="L31"/>
  <c r="L47" s="1"/>
  <c r="H31"/>
  <c r="H47" s="1"/>
  <c r="G23"/>
  <c r="G20"/>
  <c r="G19"/>
  <c r="G18"/>
  <c r="G17"/>
  <c r="G16"/>
  <c r="G15"/>
  <c r="G14"/>
  <c r="G13"/>
  <c r="G12"/>
  <c r="G11"/>
  <c r="G10"/>
  <c r="G9"/>
  <c r="G8"/>
  <c r="BH47" i="4"/>
  <c r="BE28"/>
  <c r="BF28"/>
  <c r="BG28"/>
  <c r="BH28"/>
  <c r="H44"/>
  <c r="E44"/>
  <c r="G47" i="8" l="1"/>
  <c r="AV48" i="4"/>
  <c r="N44" l="1"/>
  <c r="M44"/>
  <c r="AE5" l="1"/>
  <c r="R50"/>
  <c r="F17"/>
  <c r="F45"/>
  <c r="F6"/>
  <c r="F7"/>
  <c r="F8"/>
  <c r="F9"/>
  <c r="F10"/>
  <c r="F11"/>
  <c r="F12"/>
  <c r="F13"/>
  <c r="F14"/>
  <c r="F15"/>
  <c r="F16"/>
  <c r="F20"/>
  <c r="F5"/>
  <c r="BE44"/>
  <c r="BI28"/>
  <c r="BI44" s="1"/>
  <c r="F44" l="1"/>
  <c r="AQ49"/>
  <c r="Y44"/>
  <c r="Z44"/>
  <c r="Z49" s="1"/>
  <c r="AA44"/>
  <c r="AA49" s="1"/>
  <c r="BO51" l="1"/>
  <c r="BH51"/>
  <c r="BD51"/>
  <c r="BL50"/>
  <c r="BJ50"/>
  <c r="BD50"/>
  <c r="AH50"/>
  <c r="U50"/>
  <c r="O50"/>
  <c r="BH50"/>
  <c r="BO28"/>
  <c r="BO44" s="1"/>
  <c r="BN28"/>
  <c r="BN44" s="1"/>
  <c r="BN49" s="1"/>
  <c r="BM28"/>
  <c r="BM44" s="1"/>
  <c r="BL28"/>
  <c r="BL44" s="1"/>
  <c r="BL53" s="1"/>
  <c r="BK28"/>
  <c r="BK44" s="1"/>
  <c r="BJ28"/>
  <c r="BJ44" s="1"/>
  <c r="BH44"/>
  <c r="BG44"/>
  <c r="BF44"/>
  <c r="BD28"/>
  <c r="BD44" s="1"/>
  <c r="BC28"/>
  <c r="BC44" s="1"/>
  <c r="BB28"/>
  <c r="BB44" s="1"/>
  <c r="BA28"/>
  <c r="BA44" s="1"/>
  <c r="AZ28"/>
  <c r="AZ44" s="1"/>
  <c r="AZ49" s="1"/>
  <c r="AY44"/>
  <c r="AX44"/>
  <c r="AW44"/>
  <c r="AV28"/>
  <c r="AV44" s="1"/>
  <c r="AU28"/>
  <c r="AU44" s="1"/>
  <c r="AT28"/>
  <c r="AT44" s="1"/>
  <c r="AQ28"/>
  <c r="AQ44" s="1"/>
  <c r="AQ50" s="1"/>
  <c r="AP28"/>
  <c r="AP44" s="1"/>
  <c r="AO28"/>
  <c r="AO44" s="1"/>
  <c r="AN28"/>
  <c r="AN44" s="1"/>
  <c r="AM28"/>
  <c r="AM44" s="1"/>
  <c r="AL28"/>
  <c r="AL44" s="1"/>
  <c r="AK28"/>
  <c r="AK44" s="1"/>
  <c r="AK50" s="1"/>
  <c r="AJ28"/>
  <c r="AJ44" s="1"/>
  <c r="AI28"/>
  <c r="AI44" s="1"/>
  <c r="AH28"/>
  <c r="AH44" s="1"/>
  <c r="AG28"/>
  <c r="AG44" s="1"/>
  <c r="AF28"/>
  <c r="AF44" s="1"/>
  <c r="AD28"/>
  <c r="AD44" s="1"/>
  <c r="AD51" s="1"/>
  <c r="AC28"/>
  <c r="AC44" s="1"/>
  <c r="AB28"/>
  <c r="AB44" s="1"/>
  <c r="X28"/>
  <c r="X44" s="1"/>
  <c r="X52" s="1"/>
  <c r="W28"/>
  <c r="W44" s="1"/>
  <c r="V28"/>
  <c r="V44" s="1"/>
  <c r="T44"/>
  <c r="S44"/>
  <c r="R28"/>
  <c r="R44" s="1"/>
  <c r="Q28"/>
  <c r="Q44" s="1"/>
  <c r="P28"/>
  <c r="P44" s="1"/>
  <c r="O28"/>
  <c r="O44" s="1"/>
  <c r="L28"/>
  <c r="L44" s="1"/>
  <c r="L50" s="1"/>
  <c r="K28"/>
  <c r="K44" s="1"/>
  <c r="K50" s="1"/>
  <c r="G28"/>
  <c r="G44" s="1"/>
  <c r="G50" s="1"/>
  <c r="C50"/>
  <c r="AN50" l="1"/>
  <c r="AN48"/>
  <c r="R53"/>
  <c r="O53"/>
  <c r="BD53"/>
  <c r="BH53"/>
  <c r="U52"/>
  <c r="S52"/>
  <c r="U54"/>
</calcChain>
</file>

<file path=xl/comments1.xml><?xml version="1.0" encoding="utf-8"?>
<comments xmlns="http://schemas.openxmlformats.org/spreadsheetml/2006/main">
  <authors>
    <author>User</author>
  </authors>
  <commentList>
    <comment ref="BN1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было 200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M22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было 200</t>
        </r>
      </text>
    </comment>
  </commentList>
</comments>
</file>

<file path=xl/sharedStrings.xml><?xml version="1.0" encoding="utf-8"?>
<sst xmlns="http://schemas.openxmlformats.org/spreadsheetml/2006/main" count="380" uniqueCount="153">
  <si>
    <t>№
 п/п</t>
  </si>
  <si>
    <t>Наименование МО</t>
  </si>
  <si>
    <t>Диагностические (лабораторные) исследования</t>
  </si>
  <si>
    <t>Стационар (случаев госпитализации), в т.ч. ВМП</t>
  </si>
  <si>
    <t>Дневной стационар (случаев лечения)</t>
  </si>
  <si>
    <t>Скорая помощь (вызовов СМП)</t>
  </si>
  <si>
    <t>Посещения в неотложной форме</t>
  </si>
  <si>
    <t>Обращения по поводу заболевания</t>
  </si>
  <si>
    <t>Диспансерное наблюдение</t>
  </si>
  <si>
    <t>Компьютерная томография</t>
  </si>
  <si>
    <t>Магнитно-резонансная томография</t>
  </si>
  <si>
    <t>УЗИ сердечно-сосудистой системы</t>
  </si>
  <si>
    <t>Эндоскопические исследования</t>
  </si>
  <si>
    <t>План на 2024 год</t>
  </si>
  <si>
    <t>Факт</t>
  </si>
  <si>
    <t>БУ РК "ГОРОДОВИКОВСКАЯ РБ"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</si>
  <si>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</si>
  <si>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</si>
  <si>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</si>
  <si>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</si>
  <si>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"ОКТЯБРЬСКАЯ РБ"</t>
  </si>
  <si>
    <t>БУ РК "ПРИЮТНЕНСКАЯ РБ"</t>
  </si>
  <si>
    <t>БУ РК "САРПИНСКАЯ РБ"</t>
  </si>
  <si>
    <t>БУ РК "ЧЕРНОЗЕМЕЛЬСКАЯ РБ ИМЕНИ У. ДУШАНА"</t>
  </si>
  <si>
    <t>БУ РК "ЮСТИНСКАЯ РБ"</t>
  </si>
  <si>
    <t>БУ РК "ЯШАЛТИНСКАЯ РБ"</t>
  </si>
  <si>
    <t>БУ РК "ЯШКУЛЬСКАЯ РБ"</t>
  </si>
  <si>
    <t>БУ РК "ГОРОДСКАЯ ПОЛИКЛИНИКА"</t>
  </si>
  <si>
    <t>БУ РК"РЕСПУБЛИКАНСКАЯ БОЛЬНИЦА ИМ. П. П. ЖЕМЧУЕВА"</t>
  </si>
  <si>
    <t>АУ РК "РСП"</t>
  </si>
  <si>
    <t>БУ РК "РОД" ИМ. ТИМОШКАЕВОЙ Э. С.</t>
  </si>
  <si>
    <t>БУ РК "РЦСВМП"</t>
  </si>
  <si>
    <t>МЕДИЦИНСКИЙ ЦЕНТР "ЗДОРОВЬЕ" САНАТОРИЯ-ПРОФИЛАКТОРИЯ ФГБОУ ВО "КАЛМГУ"</t>
  </si>
  <si>
    <t>БУ РК "РГВВ"</t>
  </si>
  <si>
    <t>БУ РК РЦСВМП №2 "СУЛДА"</t>
  </si>
  <si>
    <t>БУ РК "ПЕРИНАТАЛЬНЫЙ ЦЕНТР" ИМ. О. А. ШУНГАЕВОЙ</t>
  </si>
  <si>
    <t>ЭЛИСТИНСКИЙ ФИЛИАЛ № 1 ООО "СКНЦ"</t>
  </si>
  <si>
    <t>БУ РК "РДМЦ ИМ. МАНДЖИЕВОЙ В. Д."</t>
  </si>
  <si>
    <t>ООО "ГЕНОМ-ВОЛГА"</t>
  </si>
  <si>
    <t>ООО "ЭКО ЦЕНТР"</t>
  </si>
  <si>
    <t>ООО "РЕСПУБЛИКАНСКИЙ ЦЕНТР ФЛЕБОЛОГИИ И ПРОКТОЛОГИИ ПРОФ. С.И.ЛАРИНА"</t>
  </si>
  <si>
    <t>ООО "ПЭТ-ТЕХНОЛОДЖИ ДИАГНОСТИКА"</t>
  </si>
  <si>
    <t>БУ РК "РЦСМПиМК"</t>
  </si>
  <si>
    <t>ФКУЗ "МСЧ МВД РОССИИ ПО РЕСПУБЛИКЕ КАЛМЫКИЯ"</t>
  </si>
  <si>
    <t>ООО "КНЦ"</t>
  </si>
  <si>
    <t>Итого:</t>
  </si>
  <si>
    <t>Проект на 2025</t>
  </si>
  <si>
    <t>БУ РК "РБСМЭ"</t>
  </si>
  <si>
    <t>НОРМАТИВ 2025</t>
  </si>
  <si>
    <t>МТР 2025</t>
  </si>
  <si>
    <t>онко</t>
  </si>
  <si>
    <t>Частные МО, вт.ч.:</t>
  </si>
  <si>
    <t>Посещения Центров здоровья</t>
  </si>
  <si>
    <t>Диспансеризация ОРЗ</t>
  </si>
  <si>
    <t>в т.ч.</t>
  </si>
  <si>
    <t>иные цели</t>
  </si>
  <si>
    <t>ПЭТ/КТ</t>
  </si>
  <si>
    <t>Патологоанатомическое исследование биопсийного (операционного) материала</t>
  </si>
  <si>
    <t>ООО "КВТМГ"</t>
  </si>
  <si>
    <t>ООО "Элисдент"</t>
  </si>
  <si>
    <t>ООО "Первая детская стоматология"</t>
  </si>
  <si>
    <t>ООО "ЗД Клиника"</t>
  </si>
  <si>
    <t>ООО "ВИТАЛАБ"</t>
  </si>
  <si>
    <t>ООО "АВА-ПЕТЕР"</t>
  </si>
  <si>
    <t>ООО "МЕДИКАМЕНТЭ" (эко)</t>
  </si>
  <si>
    <t>Медицинская реабилитация</t>
  </si>
  <si>
    <t>в амб усл</t>
  </si>
  <si>
    <t>дневной стационар</t>
  </si>
  <si>
    <t>круглосут стационар</t>
  </si>
  <si>
    <t>Диспансеризация (без УД)</t>
  </si>
  <si>
    <t>СД</t>
  </si>
  <si>
    <t>БСК</t>
  </si>
  <si>
    <t>Онкологические заболевания</t>
  </si>
  <si>
    <t>Школа для больных с хроническими заболеваниями</t>
  </si>
  <si>
    <t>Всего</t>
  </si>
  <si>
    <t>в т.ч. Школа сахарного диабета</t>
  </si>
  <si>
    <t>в т.ч. Гепатит С</t>
  </si>
  <si>
    <t>Посещение в рамках проведения диспансеризации- всего, в т.ч.</t>
  </si>
  <si>
    <t>Всего:</t>
  </si>
  <si>
    <t xml:space="preserve">в т.ч. стентирование для больных с инфорктом миокарда </t>
  </si>
  <si>
    <t>Молекулярно-генитическое исследование с целью диагностики онкологических заболеваний</t>
  </si>
  <si>
    <t>ВСЕГО ДЛИ</t>
  </si>
  <si>
    <t>ОФЭТ-КТ</t>
  </si>
  <si>
    <t>углубленная диспансеризация</t>
  </si>
  <si>
    <t>в т.ч. мужчины</t>
  </si>
  <si>
    <t>в т.ч. женщины</t>
  </si>
  <si>
    <t>Профилактические медицинские осмотры</t>
  </si>
  <si>
    <t>Диспансеризация детей сирот в стационарных учреждениях</t>
  </si>
  <si>
    <t>Диспансеризация детей сирот в патронатных семьях</t>
  </si>
  <si>
    <t>Углубленная диспансеризация</t>
  </si>
  <si>
    <t>Посещения в рамках проф мед осмотров, всего</t>
  </si>
  <si>
    <t>Посещения в рамках проф мед осмотров детей</t>
  </si>
  <si>
    <t>Посещения в рамках проф мед осмотров взрослого населения</t>
  </si>
  <si>
    <t>Диспансеризация определенных групп, врослого населения</t>
  </si>
  <si>
    <t xml:space="preserve">в т.ч. для оказания медицинской помощи при экстракорпоральном оплодотворени  (специализированная)  </t>
  </si>
  <si>
    <t xml:space="preserve">в т. ч. для оказания медицинской помощи по профилю "онкология" </t>
  </si>
  <si>
    <t>в т.ч. для оказания медициснкой помощи больным с вирусным гепатитом С (специализированная)</t>
  </si>
  <si>
    <t>в том числе для оказания медицинской помощи по профилю "Медицинская реабилитация"</t>
  </si>
  <si>
    <t xml:space="preserve"> в том числе  без учета профиля "медицинская реабилитация"</t>
  </si>
  <si>
    <t>в т. ч. высокотехнологичная медицинская помощь</t>
  </si>
  <si>
    <t>Установленные объемы стационарной и стационарозамещающей медицинской помощи на 2024 год</t>
  </si>
  <si>
    <t>Посещения по неотложной помощи</t>
  </si>
  <si>
    <t>Оказание скорой медицинской помощи</t>
  </si>
  <si>
    <t>Иные цели</t>
  </si>
  <si>
    <t>Диспансеризация детей</t>
  </si>
  <si>
    <t xml:space="preserve">в т.ч. </t>
  </si>
  <si>
    <t>Диспансеризация для оценки репродуктивного здоровья женщин и мужчин</t>
  </si>
  <si>
    <t>итого</t>
  </si>
  <si>
    <t>Консультации/ консилиумы с использованием  телемедицинских технологий</t>
  </si>
  <si>
    <t>Наименование услуги/ единицы объема</t>
  </si>
  <si>
    <t>Код услуги</t>
  </si>
  <si>
    <t>БУ РК "РБ им. П. П. Жемчуева"</t>
  </si>
  <si>
    <t>ЭФ № 1 ООО "СКНЦ"</t>
  </si>
  <si>
    <t>ООО "КНЦ" (г. Екатеринбург)</t>
  </si>
  <si>
    <t>Итого;</t>
  </si>
  <si>
    <t xml:space="preserve">число лиц, получающих услуги ЗПТ, по состоянию на </t>
  </si>
  <si>
    <t>прогонзное увеличение в 2025 году, человек</t>
  </si>
  <si>
    <t>всего услуг ЗПТ</t>
  </si>
  <si>
    <t>в том числе</t>
  </si>
  <si>
    <t>в стационарных условиях</t>
  </si>
  <si>
    <t>в условиях дневного стационара</t>
  </si>
  <si>
    <t xml:space="preserve">в амбулаторных условиях </t>
  </si>
  <si>
    <t>в условиях стационара</t>
  </si>
  <si>
    <t>услуги ЗПТ</t>
  </si>
  <si>
    <t xml:space="preserve">Гемодиафильтрация </t>
  </si>
  <si>
    <t>гемодиализ высокопоточный</t>
  </si>
  <si>
    <t>перитониальный диализ</t>
  </si>
  <si>
    <t>случаев лечения в условиях дневного стационара</t>
  </si>
  <si>
    <t xml:space="preserve"> </t>
  </si>
  <si>
    <t>посещений с иными целями</t>
  </si>
  <si>
    <t>обращений по заболеваниям</t>
  </si>
  <si>
    <t>Селективная гемосорбци липополисахаридов</t>
  </si>
  <si>
    <t>18.05.006</t>
  </si>
  <si>
    <t>Плазмафильтрация каскадная</t>
  </si>
  <si>
    <t>18.05.020</t>
  </si>
  <si>
    <t>Гемофильтрация крови продолжительная</t>
  </si>
  <si>
    <t>18.05.011.001</t>
  </si>
  <si>
    <t>Гемодиафильтрация продолжительная</t>
  </si>
  <si>
    <t>18.05.011.002</t>
  </si>
  <si>
    <t>Лечебный плазмаферез на Гемонетике</t>
  </si>
  <si>
    <t>18.05.001</t>
  </si>
  <si>
    <t>ВЛОК</t>
  </si>
  <si>
    <t>18.05.018</t>
  </si>
  <si>
    <t>УФО крови</t>
  </si>
  <si>
    <t>18.05.005</t>
  </si>
  <si>
    <t>всего</t>
  </si>
  <si>
    <t>Установленные объемы амбулаторной медицинской помощи и скорой медицинской помощи на 2025 год для медицинских организаций,                                                                                                                                                                                                                                                                                                 участвующих в реализации территориальной программы государственных гарантий бесплатного оказания гражданам медицинской помощи в Республике Калмыкия на 2025 год и плановый период 2026 и 2027 годы</t>
  </si>
  <si>
    <t>Установленные объемы стационарной и стационарозамещающей медицинской помощи на 2025 год для медицинских организаций,                                                                                                                                                                                                                                                                                                 участвующих в реализации территориальной программы государственных гарантий бесплатного оказания гражданам медицинской помощи в Республике Калмыкия на 2025 год и плановый период 2026 и 2027 годы</t>
  </si>
  <si>
    <t>Установленные объемы заместительной почечной терапии (ЗПТ)  на 2025 год  для медицинских организаций, оказывающих медицинскую помощь по профилю "нефрология",                                                                                                                                                                                                                                                                                               участвующих в реализации территориальной программы государственных гарантий бесплатного оказания гражданам медицинской помощи в Республике Калмыкия на 2025 год и плановый период 2026 и 2027 годы</t>
  </si>
  <si>
    <t>Лабораторное исследование больных с хроническим вирусным гепатитом С</t>
  </si>
  <si>
    <t>Установленные объемы  диагностических исследований, патологоанатомических исследований биопсийного (операционного) материала,  консультаций/ консилиумов с использованием  телемедицинских технологий, и проведения  лабораторных исследований больным с хроническим вирусным гепатитом С на 2025 год  для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в Республике Калмыкия на 2025 год и плановый период 2026 и 2027 годы</t>
  </si>
  <si>
    <t>Приложение 2.6</t>
  </si>
  <si>
    <t xml:space="preserve">Утверждено решением Комиссии по разработке Территориальной программы ОМС от 14.03.25 № 2  </t>
  </si>
</sst>
</file>

<file path=xl/styles.xml><?xml version="1.0" encoding="utf-8"?>
<styleSheet xmlns="http://schemas.openxmlformats.org/spreadsheetml/2006/main">
  <fonts count="20">
    <font>
      <sz val="10"/>
      <color rgb="FF000000"/>
      <name val="Arial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0">
    <xf numFmtId="0" fontId="0" fillId="0" borderId="0" xfId="0" applyFont="1" applyAlignment="1"/>
    <xf numFmtId="0" fontId="1" fillId="0" borderId="13" xfId="0" applyFont="1" applyFill="1" applyBorder="1" applyAlignment="1">
      <alignment horizontal="center"/>
    </xf>
    <xf numFmtId="0" fontId="2" fillId="0" borderId="0" xfId="0" applyFont="1" applyFill="1" applyAlignment="1"/>
    <xf numFmtId="0" fontId="4" fillId="0" borderId="13" xfId="0" applyFont="1" applyFill="1" applyBorder="1" applyAlignment="1">
      <alignment horizontal="center"/>
    </xf>
    <xf numFmtId="0" fontId="2" fillId="0" borderId="10" xfId="0" applyFont="1" applyFill="1" applyBorder="1" applyAlignment="1"/>
    <xf numFmtId="0" fontId="1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5" fillId="0" borderId="0" xfId="0" applyFont="1" applyFill="1" applyAlignment="1"/>
    <xf numFmtId="3" fontId="2" fillId="0" borderId="0" xfId="0" applyNumberFormat="1" applyFont="1" applyFill="1" applyAlignment="1"/>
    <xf numFmtId="0" fontId="2" fillId="2" borderId="0" xfId="0" applyFont="1" applyFill="1" applyAlignment="1"/>
    <xf numFmtId="3" fontId="2" fillId="2" borderId="0" xfId="0" applyNumberFormat="1" applyFont="1" applyFill="1" applyAlignment="1"/>
    <xf numFmtId="3" fontId="5" fillId="2" borderId="0" xfId="0" applyNumberFormat="1" applyFont="1" applyFill="1" applyAlignment="1"/>
    <xf numFmtId="0" fontId="3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3" fontId="1" fillId="0" borderId="13" xfId="0" applyNumberFormat="1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2" fillId="3" borderId="14" xfId="0" applyFont="1" applyFill="1" applyBorder="1" applyAlignment="1"/>
    <xf numFmtId="0" fontId="6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center"/>
    </xf>
    <xf numFmtId="0" fontId="4" fillId="3" borderId="0" xfId="0" applyFont="1" applyFill="1" applyAlignment="1"/>
    <xf numFmtId="0" fontId="2" fillId="3" borderId="0" xfId="0" applyFont="1" applyFill="1" applyAlignment="1"/>
    <xf numFmtId="0" fontId="1" fillId="0" borderId="0" xfId="0" applyFont="1" applyFill="1" applyAlignment="1">
      <alignment horizontal="center"/>
    </xf>
    <xf numFmtId="0" fontId="2" fillId="3" borderId="10" xfId="0" applyFont="1" applyFill="1" applyBorder="1" applyAlignment="1"/>
    <xf numFmtId="0" fontId="3" fillId="3" borderId="14" xfId="0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0" fontId="5" fillId="3" borderId="0" xfId="0" applyFont="1" applyFill="1" applyAlignment="1"/>
    <xf numFmtId="3" fontId="2" fillId="3" borderId="0" xfId="0" applyNumberFormat="1" applyFont="1" applyFill="1" applyAlignment="1"/>
    <xf numFmtId="0" fontId="3" fillId="3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3" fontId="1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wrapText="1"/>
    </xf>
    <xf numFmtId="3" fontId="1" fillId="3" borderId="12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 wrapText="1"/>
    </xf>
    <xf numFmtId="0" fontId="1" fillId="3" borderId="29" xfId="0" applyFont="1" applyFill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3" fontId="1" fillId="0" borderId="14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wrapText="1"/>
    </xf>
    <xf numFmtId="0" fontId="6" fillId="0" borderId="1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1" fillId="3" borderId="28" xfId="0" applyFont="1" applyFill="1" applyBorder="1" applyAlignment="1">
      <alignment horizontal="center" wrapText="1"/>
    </xf>
    <xf numFmtId="0" fontId="1" fillId="3" borderId="29" xfId="0" applyFont="1" applyFill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right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wrapText="1"/>
    </xf>
    <xf numFmtId="0" fontId="6" fillId="3" borderId="14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10" fillId="0" borderId="1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P55"/>
  <sheetViews>
    <sheetView topLeftCell="B1" zoomScaleSheetLayoutView="100" workbookViewId="0">
      <pane xSplit="1" topLeftCell="AH1" activePane="topRight" state="frozen"/>
      <selection activeCell="B1" sqref="B1"/>
      <selection pane="topRight" activeCell="B1" sqref="B1:C1"/>
    </sheetView>
  </sheetViews>
  <sheetFormatPr defaultColWidth="12.5703125" defaultRowHeight="15.75" customHeight="1"/>
  <cols>
    <col min="1" max="1" width="4.140625" style="2" hidden="1" customWidth="1"/>
    <col min="2" max="2" width="44.7109375" style="2" customWidth="1"/>
    <col min="3" max="14" width="11.7109375" style="38" customWidth="1"/>
    <col min="15" max="15" width="11.7109375" style="9" customWidth="1"/>
    <col min="16" max="64" width="14.5703125" style="9" customWidth="1"/>
    <col min="65" max="67" width="12.5703125" style="9"/>
    <col min="68" max="16384" width="12.5703125" style="2"/>
  </cols>
  <sheetData>
    <row r="1" spans="1:68">
      <c r="A1" s="4"/>
      <c r="B1" s="134" t="s">
        <v>151</v>
      </c>
      <c r="C1" s="134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39"/>
      <c r="BM1" s="2"/>
      <c r="BN1" s="2"/>
      <c r="BO1" s="2"/>
    </row>
    <row r="2" spans="1:68" ht="18" customHeight="1">
      <c r="A2" s="118" t="s">
        <v>0</v>
      </c>
      <c r="B2" s="121" t="s">
        <v>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  <c r="Q2" s="125"/>
      <c r="R2" s="125"/>
      <c r="S2" s="125"/>
      <c r="T2" s="125"/>
      <c r="U2" s="125"/>
      <c r="V2" s="125"/>
      <c r="W2" s="125"/>
      <c r="X2" s="126"/>
      <c r="Y2" s="13"/>
      <c r="Z2" s="13"/>
      <c r="AA2" s="13"/>
      <c r="AB2" s="12"/>
      <c r="AC2" s="12"/>
      <c r="AD2" s="12"/>
      <c r="AE2" s="12"/>
      <c r="AF2" s="127" t="s">
        <v>2</v>
      </c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4"/>
      <c r="AT2" s="125"/>
      <c r="AU2" s="125"/>
      <c r="AV2" s="125"/>
      <c r="AW2" s="125"/>
      <c r="AX2" s="125"/>
      <c r="AY2" s="126"/>
      <c r="AZ2" s="13"/>
      <c r="BA2" s="13"/>
      <c r="BB2" s="147" t="s">
        <v>3</v>
      </c>
      <c r="BC2" s="147"/>
      <c r="BD2" s="147"/>
      <c r="BE2" s="148"/>
      <c r="BF2" s="135" t="s">
        <v>4</v>
      </c>
      <c r="BG2" s="147"/>
      <c r="BH2" s="147"/>
      <c r="BI2" s="148"/>
      <c r="BJ2" s="135" t="s">
        <v>5</v>
      </c>
      <c r="BK2" s="124"/>
      <c r="BL2" s="136"/>
      <c r="BM2" s="135" t="s">
        <v>65</v>
      </c>
      <c r="BN2" s="124"/>
      <c r="BO2" s="136"/>
    </row>
    <row r="3" spans="1:68" ht="60.75" customHeight="1">
      <c r="A3" s="119"/>
      <c r="B3" s="122"/>
      <c r="C3" s="133" t="s">
        <v>86</v>
      </c>
      <c r="D3" s="129"/>
      <c r="E3" s="129"/>
      <c r="F3" s="129" t="s">
        <v>77</v>
      </c>
      <c r="G3" s="130"/>
      <c r="H3" s="130"/>
      <c r="I3" s="130"/>
      <c r="J3" s="130"/>
      <c r="K3" s="130"/>
      <c r="L3" s="46"/>
      <c r="M3" s="46"/>
      <c r="N3" s="46"/>
      <c r="O3" s="131" t="s">
        <v>55</v>
      </c>
      <c r="P3" s="127" t="s">
        <v>6</v>
      </c>
      <c r="Q3" s="125"/>
      <c r="R3" s="126"/>
      <c r="S3" s="127" t="s">
        <v>7</v>
      </c>
      <c r="T3" s="125"/>
      <c r="U3" s="126"/>
      <c r="V3" s="127" t="s">
        <v>8</v>
      </c>
      <c r="W3" s="125"/>
      <c r="X3" s="125"/>
      <c r="Y3" s="144" t="s">
        <v>54</v>
      </c>
      <c r="Z3" s="145"/>
      <c r="AA3" s="146"/>
      <c r="AB3" s="140" t="s">
        <v>52</v>
      </c>
      <c r="AC3" s="141"/>
      <c r="AD3" s="142"/>
      <c r="AE3" s="28" t="s">
        <v>81</v>
      </c>
      <c r="AF3" s="127" t="s">
        <v>9</v>
      </c>
      <c r="AG3" s="125"/>
      <c r="AH3" s="126"/>
      <c r="AI3" s="127" t="s">
        <v>10</v>
      </c>
      <c r="AJ3" s="125"/>
      <c r="AK3" s="126"/>
      <c r="AL3" s="127" t="s">
        <v>11</v>
      </c>
      <c r="AM3" s="125"/>
      <c r="AN3" s="126"/>
      <c r="AO3" s="127" t="s">
        <v>12</v>
      </c>
      <c r="AP3" s="125"/>
      <c r="AQ3" s="126"/>
      <c r="AR3" s="12" t="s">
        <v>80</v>
      </c>
      <c r="AS3" s="29" t="s">
        <v>82</v>
      </c>
      <c r="AT3" s="128" t="s">
        <v>57</v>
      </c>
      <c r="AU3" s="125"/>
      <c r="AV3" s="126"/>
      <c r="AW3" s="127" t="s">
        <v>56</v>
      </c>
      <c r="AX3" s="125"/>
      <c r="AY3" s="125"/>
      <c r="AZ3" s="143" t="s">
        <v>73</v>
      </c>
      <c r="BA3" s="143"/>
      <c r="BB3" s="150"/>
      <c r="BC3" s="150"/>
      <c r="BD3" s="150"/>
      <c r="BE3" s="151"/>
      <c r="BF3" s="149"/>
      <c r="BG3" s="150"/>
      <c r="BH3" s="150"/>
      <c r="BI3" s="151"/>
      <c r="BJ3" s="137"/>
      <c r="BK3" s="138"/>
      <c r="BL3" s="139"/>
      <c r="BM3" s="137"/>
      <c r="BN3" s="138"/>
      <c r="BO3" s="139"/>
    </row>
    <row r="4" spans="1:68" ht="45.75" customHeight="1">
      <c r="A4" s="120"/>
      <c r="B4" s="123"/>
      <c r="C4" s="41" t="s">
        <v>90</v>
      </c>
      <c r="D4" s="41" t="s">
        <v>92</v>
      </c>
      <c r="E4" s="41" t="s">
        <v>91</v>
      </c>
      <c r="F4" s="41" t="s">
        <v>78</v>
      </c>
      <c r="G4" s="41" t="s">
        <v>69</v>
      </c>
      <c r="H4" s="41" t="s">
        <v>93</v>
      </c>
      <c r="I4" s="41" t="s">
        <v>87</v>
      </c>
      <c r="J4" s="41" t="s">
        <v>88</v>
      </c>
      <c r="K4" s="41" t="s">
        <v>83</v>
      </c>
      <c r="L4" s="41" t="s">
        <v>53</v>
      </c>
      <c r="M4" s="41" t="s">
        <v>84</v>
      </c>
      <c r="N4" s="41" t="s">
        <v>85</v>
      </c>
      <c r="O4" s="132"/>
      <c r="P4" s="14" t="s">
        <v>13</v>
      </c>
      <c r="Q4" s="14" t="s">
        <v>14</v>
      </c>
      <c r="R4" s="14" t="s">
        <v>46</v>
      </c>
      <c r="S4" s="14" t="s">
        <v>13</v>
      </c>
      <c r="T4" s="14" t="s">
        <v>14</v>
      </c>
      <c r="U4" s="14" t="s">
        <v>46</v>
      </c>
      <c r="V4" s="14" t="s">
        <v>13</v>
      </c>
      <c r="W4" s="14" t="s">
        <v>14</v>
      </c>
      <c r="X4" s="16" t="s">
        <v>46</v>
      </c>
      <c r="Y4" s="15" t="s">
        <v>72</v>
      </c>
      <c r="Z4" s="15" t="s">
        <v>70</v>
      </c>
      <c r="AA4" s="15" t="s">
        <v>71</v>
      </c>
      <c r="AB4" s="17" t="s">
        <v>13</v>
      </c>
      <c r="AC4" s="14" t="s">
        <v>14</v>
      </c>
      <c r="AD4" s="14" t="s">
        <v>46</v>
      </c>
      <c r="AE4" s="14" t="s">
        <v>46</v>
      </c>
      <c r="AF4" s="14" t="s">
        <v>13</v>
      </c>
      <c r="AG4" s="14" t="s">
        <v>14</v>
      </c>
      <c r="AH4" s="14" t="s">
        <v>46</v>
      </c>
      <c r="AI4" s="14" t="s">
        <v>13</v>
      </c>
      <c r="AJ4" s="14" t="s">
        <v>14</v>
      </c>
      <c r="AK4" s="14" t="s">
        <v>46</v>
      </c>
      <c r="AL4" s="14" t="s">
        <v>13</v>
      </c>
      <c r="AM4" s="14" t="s">
        <v>14</v>
      </c>
      <c r="AN4" s="14" t="s">
        <v>46</v>
      </c>
      <c r="AO4" s="14" t="s">
        <v>13</v>
      </c>
      <c r="AP4" s="14" t="s">
        <v>14</v>
      </c>
      <c r="AQ4" s="14" t="s">
        <v>46</v>
      </c>
      <c r="AR4" s="14" t="s">
        <v>46</v>
      </c>
      <c r="AS4" s="18" t="s">
        <v>46</v>
      </c>
      <c r="AT4" s="14" t="s">
        <v>13</v>
      </c>
      <c r="AU4" s="14" t="s">
        <v>14</v>
      </c>
      <c r="AV4" s="14" t="s">
        <v>46</v>
      </c>
      <c r="AW4" s="14" t="s">
        <v>13</v>
      </c>
      <c r="AX4" s="14" t="s">
        <v>14</v>
      </c>
      <c r="AY4" s="16" t="s">
        <v>46</v>
      </c>
      <c r="AZ4" s="18" t="s">
        <v>74</v>
      </c>
      <c r="BA4" s="18" t="s">
        <v>75</v>
      </c>
      <c r="BB4" s="14" t="s">
        <v>13</v>
      </c>
      <c r="BC4" s="14" t="s">
        <v>14</v>
      </c>
      <c r="BD4" s="14" t="s">
        <v>46</v>
      </c>
      <c r="BE4" s="14" t="s">
        <v>79</v>
      </c>
      <c r="BF4" s="14" t="s">
        <v>13</v>
      </c>
      <c r="BG4" s="14" t="s">
        <v>14</v>
      </c>
      <c r="BH4" s="14" t="s">
        <v>46</v>
      </c>
      <c r="BI4" s="14" t="s">
        <v>76</v>
      </c>
      <c r="BJ4" s="14" t="s">
        <v>13</v>
      </c>
      <c r="BK4" s="14" t="s">
        <v>14</v>
      </c>
      <c r="BL4" s="14" t="s">
        <v>46</v>
      </c>
      <c r="BM4" s="14" t="s">
        <v>66</v>
      </c>
      <c r="BN4" s="14" t="s">
        <v>67</v>
      </c>
      <c r="BO4" s="14" t="s">
        <v>68</v>
      </c>
    </row>
    <row r="5" spans="1:68">
      <c r="A5" s="1">
        <v>1</v>
      </c>
      <c r="B5" s="5" t="s">
        <v>15</v>
      </c>
      <c r="C5" s="42">
        <v>2800</v>
      </c>
      <c r="D5" s="42">
        <v>900</v>
      </c>
      <c r="E5" s="42">
        <v>1900</v>
      </c>
      <c r="F5" s="42">
        <f>G5+K5</f>
        <v>5869</v>
      </c>
      <c r="G5" s="42">
        <v>5262</v>
      </c>
      <c r="H5" s="42">
        <v>5256</v>
      </c>
      <c r="I5" s="42">
        <v>0</v>
      </c>
      <c r="J5" s="42">
        <v>6</v>
      </c>
      <c r="K5" s="42">
        <v>607</v>
      </c>
      <c r="L5" s="42">
        <v>1611</v>
      </c>
      <c r="M5" s="42">
        <v>786</v>
      </c>
      <c r="N5" s="42">
        <v>825</v>
      </c>
      <c r="O5" s="19">
        <v>16300</v>
      </c>
      <c r="P5" s="19">
        <v>4000</v>
      </c>
      <c r="Q5" s="19">
        <v>4117</v>
      </c>
      <c r="R5" s="19">
        <v>5500</v>
      </c>
      <c r="S5" s="19">
        <v>16000</v>
      </c>
      <c r="T5" s="19">
        <v>12185</v>
      </c>
      <c r="U5" s="19">
        <v>12500</v>
      </c>
      <c r="V5" s="19">
        <v>1343</v>
      </c>
      <c r="W5" s="19">
        <v>721</v>
      </c>
      <c r="X5" s="19">
        <v>2268</v>
      </c>
      <c r="Y5" s="20"/>
      <c r="Z5" s="20">
        <v>715</v>
      </c>
      <c r="AA5" s="20">
        <v>1498</v>
      </c>
      <c r="AB5" s="19"/>
      <c r="AC5" s="19"/>
      <c r="AD5" s="19"/>
      <c r="AE5" s="19">
        <f>AH5+AK5+AN5+AQ5+AR5+AV5+AY5</f>
        <v>200</v>
      </c>
      <c r="AF5" s="19"/>
      <c r="AG5" s="21">
        <v>0</v>
      </c>
      <c r="AH5" s="19"/>
      <c r="AI5" s="19"/>
      <c r="AJ5" s="22">
        <v>0</v>
      </c>
      <c r="AK5" s="19"/>
      <c r="AL5" s="19">
        <v>300</v>
      </c>
      <c r="AM5" s="21">
        <v>0</v>
      </c>
      <c r="AN5" s="19">
        <v>100</v>
      </c>
      <c r="AO5" s="19"/>
      <c r="AP5" s="22">
        <v>1</v>
      </c>
      <c r="AQ5" s="19">
        <v>100</v>
      </c>
      <c r="AR5" s="19"/>
      <c r="AS5" s="19"/>
      <c r="AT5" s="19"/>
      <c r="AU5" s="21">
        <v>0</v>
      </c>
      <c r="AV5" s="19"/>
      <c r="AW5" s="19"/>
      <c r="AX5" s="19"/>
      <c r="AY5" s="19"/>
      <c r="AZ5" s="19">
        <v>2516</v>
      </c>
      <c r="BA5" s="19">
        <v>150</v>
      </c>
      <c r="BB5" s="19">
        <v>925</v>
      </c>
      <c r="BC5" s="19">
        <v>908</v>
      </c>
      <c r="BD5" s="19">
        <v>925</v>
      </c>
      <c r="BE5" s="19"/>
      <c r="BF5" s="19">
        <v>340</v>
      </c>
      <c r="BG5" s="19">
        <v>326</v>
      </c>
      <c r="BH5" s="19">
        <v>280</v>
      </c>
      <c r="BI5" s="19"/>
      <c r="BJ5" s="19">
        <v>3491</v>
      </c>
      <c r="BK5" s="19">
        <v>4852</v>
      </c>
      <c r="BL5" s="19">
        <v>3206.79</v>
      </c>
      <c r="BM5" s="19"/>
      <c r="BN5" s="19"/>
      <c r="BO5" s="19"/>
      <c r="BP5" s="8"/>
    </row>
    <row r="6" spans="1:68">
      <c r="A6" s="1">
        <v>2</v>
      </c>
      <c r="B6" s="5" t="s">
        <v>16</v>
      </c>
      <c r="C6" s="42">
        <v>1900</v>
      </c>
      <c r="D6" s="42">
        <v>800</v>
      </c>
      <c r="E6" s="42">
        <v>1100</v>
      </c>
      <c r="F6" s="42">
        <f t="shared" ref="F6:F20" si="0">G6+K6</f>
        <v>4320</v>
      </c>
      <c r="G6" s="42">
        <v>3909</v>
      </c>
      <c r="H6" s="42">
        <v>3895</v>
      </c>
      <c r="I6" s="42">
        <v>0</v>
      </c>
      <c r="J6" s="42">
        <v>14</v>
      </c>
      <c r="K6" s="42">
        <v>411</v>
      </c>
      <c r="L6" s="42">
        <v>1091</v>
      </c>
      <c r="M6" s="42">
        <v>532</v>
      </c>
      <c r="N6" s="42">
        <v>559</v>
      </c>
      <c r="O6" s="19">
        <v>11100</v>
      </c>
      <c r="P6" s="19">
        <v>5000</v>
      </c>
      <c r="Q6" s="19">
        <v>3741</v>
      </c>
      <c r="R6" s="19">
        <v>4000</v>
      </c>
      <c r="S6" s="19">
        <v>16503</v>
      </c>
      <c r="T6" s="19">
        <v>16299</v>
      </c>
      <c r="U6" s="19">
        <v>8500</v>
      </c>
      <c r="V6" s="19">
        <v>2005</v>
      </c>
      <c r="W6" s="19">
        <v>1850</v>
      </c>
      <c r="X6" s="19">
        <v>1600</v>
      </c>
      <c r="Y6" s="20"/>
      <c r="Z6" s="19">
        <v>484</v>
      </c>
      <c r="AA6" s="19">
        <v>1014</v>
      </c>
      <c r="AB6" s="19"/>
      <c r="AC6" s="19"/>
      <c r="AD6" s="19"/>
      <c r="AE6" s="19"/>
      <c r="AF6" s="19"/>
      <c r="AG6" s="21">
        <v>0</v>
      </c>
      <c r="AH6" s="19"/>
      <c r="AI6" s="19"/>
      <c r="AJ6" s="22">
        <v>0</v>
      </c>
      <c r="AK6" s="19"/>
      <c r="AL6" s="19"/>
      <c r="AM6" s="21">
        <v>0</v>
      </c>
      <c r="AN6" s="19">
        <v>100</v>
      </c>
      <c r="AO6" s="19">
        <v>100</v>
      </c>
      <c r="AP6" s="22">
        <v>0</v>
      </c>
      <c r="AQ6" s="19">
        <v>100</v>
      </c>
      <c r="AR6" s="19"/>
      <c r="AS6" s="19"/>
      <c r="AT6" s="19"/>
      <c r="AU6" s="21">
        <v>0</v>
      </c>
      <c r="AV6" s="19"/>
      <c r="AW6" s="19"/>
      <c r="AX6" s="19"/>
      <c r="AY6" s="19"/>
      <c r="AZ6" s="19">
        <v>1703</v>
      </c>
      <c r="BA6" s="19"/>
      <c r="BB6" s="19">
        <v>563</v>
      </c>
      <c r="BC6" s="19">
        <v>581</v>
      </c>
      <c r="BD6" s="19">
        <v>563</v>
      </c>
      <c r="BE6" s="19"/>
      <c r="BF6" s="19">
        <v>360</v>
      </c>
      <c r="BG6" s="19">
        <v>327</v>
      </c>
      <c r="BH6" s="19">
        <v>280</v>
      </c>
      <c r="BI6" s="19"/>
      <c r="BJ6" s="19">
        <v>2261</v>
      </c>
      <c r="BK6" s="19">
        <v>2332</v>
      </c>
      <c r="BL6" s="19">
        <v>2070.4499999999998</v>
      </c>
      <c r="BM6" s="19"/>
      <c r="BN6" s="19"/>
      <c r="BO6" s="19"/>
      <c r="BP6" s="8"/>
    </row>
    <row r="7" spans="1:68">
      <c r="A7" s="1">
        <v>3</v>
      </c>
      <c r="B7" s="5" t="s">
        <v>17</v>
      </c>
      <c r="C7" s="42">
        <v>2000</v>
      </c>
      <c r="D7" s="42">
        <v>800</v>
      </c>
      <c r="E7" s="42">
        <v>1200</v>
      </c>
      <c r="F7" s="42">
        <f t="shared" si="0"/>
        <v>3713</v>
      </c>
      <c r="G7" s="42">
        <v>3265</v>
      </c>
      <c r="H7" s="42">
        <v>3257</v>
      </c>
      <c r="I7" s="42">
        <v>0</v>
      </c>
      <c r="J7" s="42">
        <v>8</v>
      </c>
      <c r="K7" s="42">
        <v>448</v>
      </c>
      <c r="L7" s="42">
        <v>1187</v>
      </c>
      <c r="M7" s="42">
        <v>579</v>
      </c>
      <c r="N7" s="42">
        <v>608</v>
      </c>
      <c r="O7" s="19">
        <v>12000</v>
      </c>
      <c r="P7" s="19">
        <v>7200</v>
      </c>
      <c r="Q7" s="19">
        <v>5766</v>
      </c>
      <c r="R7" s="19">
        <v>4300</v>
      </c>
      <c r="S7" s="19">
        <v>21000</v>
      </c>
      <c r="T7" s="19">
        <v>20996</v>
      </c>
      <c r="U7" s="19">
        <v>9000</v>
      </c>
      <c r="V7" s="19">
        <v>1964</v>
      </c>
      <c r="W7" s="19">
        <v>2345</v>
      </c>
      <c r="X7" s="19">
        <v>1700</v>
      </c>
      <c r="Y7" s="20"/>
      <c r="Z7" s="19">
        <v>527</v>
      </c>
      <c r="AA7" s="19">
        <v>1104</v>
      </c>
      <c r="AB7" s="19"/>
      <c r="AC7" s="19"/>
      <c r="AD7" s="19"/>
      <c r="AE7" s="19"/>
      <c r="AF7" s="19"/>
      <c r="AG7" s="21">
        <v>0</v>
      </c>
      <c r="AH7" s="19"/>
      <c r="AI7" s="19"/>
      <c r="AJ7" s="22">
        <v>0</v>
      </c>
      <c r="AK7" s="19"/>
      <c r="AL7" s="19">
        <v>350</v>
      </c>
      <c r="AM7" s="21">
        <v>313</v>
      </c>
      <c r="AN7" s="19">
        <v>400</v>
      </c>
      <c r="AO7" s="19">
        <v>100</v>
      </c>
      <c r="AP7" s="22">
        <v>87</v>
      </c>
      <c r="AQ7" s="19">
        <v>100</v>
      </c>
      <c r="AR7" s="19"/>
      <c r="AS7" s="19"/>
      <c r="AT7" s="19"/>
      <c r="AU7" s="21">
        <v>0</v>
      </c>
      <c r="AV7" s="19"/>
      <c r="AW7" s="19"/>
      <c r="AX7" s="19"/>
      <c r="AY7" s="19"/>
      <c r="AZ7" s="19">
        <v>1854</v>
      </c>
      <c r="BA7" s="19"/>
      <c r="BB7" s="19">
        <v>617</v>
      </c>
      <c r="BC7" s="19">
        <v>460</v>
      </c>
      <c r="BD7" s="19">
        <v>650</v>
      </c>
      <c r="BE7" s="19"/>
      <c r="BF7" s="19">
        <v>360</v>
      </c>
      <c r="BG7" s="19">
        <v>338</v>
      </c>
      <c r="BH7" s="19">
        <v>280</v>
      </c>
      <c r="BI7" s="19"/>
      <c r="BJ7" s="19">
        <v>2522</v>
      </c>
      <c r="BK7" s="19">
        <v>2334</v>
      </c>
      <c r="BL7" s="19">
        <v>2311.1999999999998</v>
      </c>
      <c r="BM7" s="19"/>
      <c r="BN7" s="19"/>
      <c r="BO7" s="19"/>
      <c r="BP7" s="8"/>
    </row>
    <row r="8" spans="1:68">
      <c r="A8" s="1">
        <v>4</v>
      </c>
      <c r="B8" s="5" t="s">
        <v>18</v>
      </c>
      <c r="C8" s="42">
        <v>3000</v>
      </c>
      <c r="D8" s="42">
        <v>1700</v>
      </c>
      <c r="E8" s="49">
        <v>1000</v>
      </c>
      <c r="F8" s="42">
        <f t="shared" si="0"/>
        <v>8064</v>
      </c>
      <c r="G8" s="42">
        <v>7409</v>
      </c>
      <c r="H8" s="42">
        <v>7391</v>
      </c>
      <c r="I8" s="42">
        <v>0</v>
      </c>
      <c r="J8" s="42">
        <v>18</v>
      </c>
      <c r="K8" s="42">
        <v>655</v>
      </c>
      <c r="L8" s="42">
        <v>1739</v>
      </c>
      <c r="M8" s="42">
        <v>848</v>
      </c>
      <c r="N8" s="42">
        <v>891</v>
      </c>
      <c r="O8" s="19">
        <v>17600</v>
      </c>
      <c r="P8" s="19">
        <v>4500</v>
      </c>
      <c r="Q8" s="19">
        <v>4124</v>
      </c>
      <c r="R8" s="19">
        <v>5934</v>
      </c>
      <c r="S8" s="19">
        <v>19800</v>
      </c>
      <c r="T8" s="19">
        <v>12138</v>
      </c>
      <c r="U8" s="19">
        <v>14000</v>
      </c>
      <c r="V8" s="19">
        <v>3162</v>
      </c>
      <c r="W8" s="19">
        <v>2746</v>
      </c>
      <c r="X8" s="19">
        <v>2388</v>
      </c>
      <c r="Y8" s="20"/>
      <c r="Z8" s="19">
        <v>772</v>
      </c>
      <c r="AA8" s="19">
        <v>1616</v>
      </c>
      <c r="AB8" s="19"/>
      <c r="AC8" s="19"/>
      <c r="AD8" s="19"/>
      <c r="AE8" s="19"/>
      <c r="AF8" s="19">
        <v>200</v>
      </c>
      <c r="AG8" s="21">
        <v>702</v>
      </c>
      <c r="AH8" s="19">
        <v>650</v>
      </c>
      <c r="AI8" s="19"/>
      <c r="AJ8" s="22">
        <v>0</v>
      </c>
      <c r="AK8" s="19"/>
      <c r="AL8" s="19">
        <v>442</v>
      </c>
      <c r="AM8" s="21">
        <v>589</v>
      </c>
      <c r="AN8" s="19">
        <v>700</v>
      </c>
      <c r="AO8" s="19">
        <v>800</v>
      </c>
      <c r="AP8" s="22">
        <v>618</v>
      </c>
      <c r="AQ8" s="19">
        <v>460</v>
      </c>
      <c r="AR8" s="19"/>
      <c r="AS8" s="19"/>
      <c r="AT8" s="19"/>
      <c r="AU8" s="21">
        <v>0</v>
      </c>
      <c r="AV8" s="19"/>
      <c r="AW8" s="19"/>
      <c r="AX8" s="19"/>
      <c r="AY8" s="19"/>
      <c r="AZ8" s="19">
        <v>2714</v>
      </c>
      <c r="BA8" s="19">
        <v>150</v>
      </c>
      <c r="BB8" s="19">
        <v>907</v>
      </c>
      <c r="BC8" s="19">
        <v>894</v>
      </c>
      <c r="BD8" s="19">
        <v>960</v>
      </c>
      <c r="BE8" s="19"/>
      <c r="BF8" s="19">
        <v>360</v>
      </c>
      <c r="BG8" s="19">
        <v>409</v>
      </c>
      <c r="BH8" s="19">
        <v>330</v>
      </c>
      <c r="BI8" s="19"/>
      <c r="BJ8" s="19">
        <v>3173</v>
      </c>
      <c r="BK8" s="19">
        <v>3658</v>
      </c>
      <c r="BL8" s="19">
        <v>3351.24</v>
      </c>
      <c r="BM8" s="19"/>
      <c r="BN8" s="19"/>
      <c r="BO8" s="19"/>
      <c r="BP8" s="8"/>
    </row>
    <row r="9" spans="1:68">
      <c r="A9" s="1">
        <v>5</v>
      </c>
      <c r="B9" s="5" t="s">
        <v>19</v>
      </c>
      <c r="C9" s="42">
        <v>1800</v>
      </c>
      <c r="D9" s="42">
        <v>700</v>
      </c>
      <c r="E9" s="42">
        <v>1100</v>
      </c>
      <c r="F9" s="42">
        <f t="shared" si="0"/>
        <v>4002</v>
      </c>
      <c r="G9" s="42">
        <v>3598</v>
      </c>
      <c r="H9" s="42">
        <v>3592</v>
      </c>
      <c r="I9" s="42">
        <v>0</v>
      </c>
      <c r="J9" s="42">
        <v>6</v>
      </c>
      <c r="K9" s="42">
        <v>404</v>
      </c>
      <c r="L9" s="42">
        <v>1071</v>
      </c>
      <c r="M9" s="42">
        <v>522</v>
      </c>
      <c r="N9" s="42">
        <v>549</v>
      </c>
      <c r="O9" s="19">
        <v>10900</v>
      </c>
      <c r="P9" s="19">
        <v>4600</v>
      </c>
      <c r="Q9" s="19">
        <v>4216</v>
      </c>
      <c r="R9" s="19">
        <v>3870</v>
      </c>
      <c r="S9" s="19">
        <v>16100</v>
      </c>
      <c r="T9" s="19">
        <v>12239</v>
      </c>
      <c r="U9" s="19">
        <v>8500</v>
      </c>
      <c r="V9" s="19">
        <v>2729</v>
      </c>
      <c r="W9" s="19">
        <v>1380</v>
      </c>
      <c r="X9" s="19">
        <v>1500</v>
      </c>
      <c r="Y9" s="20"/>
      <c r="Z9" s="19">
        <v>476</v>
      </c>
      <c r="AA9" s="19">
        <v>996</v>
      </c>
      <c r="AB9" s="19"/>
      <c r="AC9" s="19"/>
      <c r="AD9" s="19"/>
      <c r="AE9" s="19"/>
      <c r="AF9" s="19"/>
      <c r="AG9" s="21">
        <v>0</v>
      </c>
      <c r="AH9" s="19"/>
      <c r="AI9" s="19"/>
      <c r="AJ9" s="22">
        <v>0</v>
      </c>
      <c r="AK9" s="19"/>
      <c r="AL9" s="19">
        <v>300</v>
      </c>
      <c r="AM9" s="21">
        <v>0</v>
      </c>
      <c r="AN9" s="19">
        <v>300</v>
      </c>
      <c r="AO9" s="19">
        <v>10</v>
      </c>
      <c r="AP9" s="22">
        <v>0</v>
      </c>
      <c r="AQ9" s="19">
        <v>100</v>
      </c>
      <c r="AR9" s="19"/>
      <c r="AS9" s="19"/>
      <c r="AT9" s="19"/>
      <c r="AU9" s="21">
        <v>0</v>
      </c>
      <c r="AV9" s="19"/>
      <c r="AW9" s="19"/>
      <c r="AX9" s="19"/>
      <c r="AY9" s="19"/>
      <c r="AZ9" s="19">
        <v>1672</v>
      </c>
      <c r="BA9" s="19">
        <v>279</v>
      </c>
      <c r="BB9" s="19">
        <v>512</v>
      </c>
      <c r="BC9" s="19">
        <v>667</v>
      </c>
      <c r="BD9" s="19">
        <v>512</v>
      </c>
      <c r="BE9" s="19"/>
      <c r="BF9" s="19">
        <v>336</v>
      </c>
      <c r="BG9" s="19">
        <v>351</v>
      </c>
      <c r="BH9" s="19">
        <v>280</v>
      </c>
      <c r="BI9" s="19"/>
      <c r="BJ9" s="19">
        <v>2178</v>
      </c>
      <c r="BK9" s="19">
        <v>2850</v>
      </c>
      <c r="BL9" s="19">
        <v>2003.04</v>
      </c>
      <c r="BM9" s="19"/>
      <c r="BN9" s="19"/>
      <c r="BO9" s="19"/>
      <c r="BP9" s="8"/>
    </row>
    <row r="10" spans="1:68">
      <c r="A10" s="1">
        <v>6</v>
      </c>
      <c r="B10" s="5" t="s">
        <v>20</v>
      </c>
      <c r="C10" s="42">
        <v>1500</v>
      </c>
      <c r="D10" s="42">
        <v>800</v>
      </c>
      <c r="E10" s="49">
        <v>1000</v>
      </c>
      <c r="F10" s="42">
        <f t="shared" si="0"/>
        <v>3310</v>
      </c>
      <c r="G10" s="42">
        <v>2978</v>
      </c>
      <c r="H10" s="42">
        <v>2971</v>
      </c>
      <c r="I10" s="42">
        <v>0</v>
      </c>
      <c r="J10" s="42">
        <v>7</v>
      </c>
      <c r="K10" s="42">
        <v>332</v>
      </c>
      <c r="L10" s="42">
        <v>880</v>
      </c>
      <c r="M10" s="42">
        <v>429</v>
      </c>
      <c r="N10" s="42">
        <v>451</v>
      </c>
      <c r="O10" s="19">
        <v>10200</v>
      </c>
      <c r="P10" s="19">
        <v>3300</v>
      </c>
      <c r="Q10" s="19">
        <v>3039</v>
      </c>
      <c r="R10" s="19">
        <v>3200</v>
      </c>
      <c r="S10" s="19">
        <v>19840</v>
      </c>
      <c r="T10" s="19">
        <v>15841</v>
      </c>
      <c r="U10" s="19">
        <v>7500</v>
      </c>
      <c r="V10" s="19">
        <v>1349</v>
      </c>
      <c r="W10" s="19">
        <v>1730</v>
      </c>
      <c r="X10" s="19">
        <v>1412</v>
      </c>
      <c r="Y10" s="20"/>
      <c r="Z10" s="19">
        <v>391</v>
      </c>
      <c r="AA10" s="19">
        <v>818</v>
      </c>
      <c r="AB10" s="19"/>
      <c r="AC10" s="19"/>
      <c r="AD10" s="19"/>
      <c r="AE10" s="19"/>
      <c r="AF10" s="19"/>
      <c r="AG10" s="21">
        <v>0</v>
      </c>
      <c r="AH10" s="19"/>
      <c r="AI10" s="19"/>
      <c r="AJ10" s="22">
        <v>0</v>
      </c>
      <c r="AK10" s="19"/>
      <c r="AL10" s="19">
        <v>400</v>
      </c>
      <c r="AM10" s="21">
        <v>357</v>
      </c>
      <c r="AN10" s="19">
        <v>450</v>
      </c>
      <c r="AO10" s="19">
        <v>250</v>
      </c>
      <c r="AP10" s="22">
        <v>271</v>
      </c>
      <c r="AQ10" s="19">
        <v>240</v>
      </c>
      <c r="AR10" s="19"/>
      <c r="AS10" s="19"/>
      <c r="AT10" s="19"/>
      <c r="AU10" s="21">
        <v>0</v>
      </c>
      <c r="AV10" s="19"/>
      <c r="AW10" s="19"/>
      <c r="AX10" s="19"/>
      <c r="AY10" s="19"/>
      <c r="AZ10" s="19">
        <v>1374</v>
      </c>
      <c r="BA10" s="19"/>
      <c r="BB10" s="19">
        <v>610</v>
      </c>
      <c r="BC10" s="19">
        <v>510</v>
      </c>
      <c r="BD10" s="19">
        <v>621</v>
      </c>
      <c r="BE10" s="19"/>
      <c r="BF10" s="19">
        <v>280</v>
      </c>
      <c r="BG10" s="19">
        <v>238</v>
      </c>
      <c r="BH10" s="19">
        <v>260</v>
      </c>
      <c r="BI10" s="19"/>
      <c r="BJ10" s="19">
        <v>1904</v>
      </c>
      <c r="BK10" s="19">
        <v>2112</v>
      </c>
      <c r="BL10" s="19">
        <v>1752.66</v>
      </c>
      <c r="BM10" s="19"/>
      <c r="BN10" s="19"/>
      <c r="BO10" s="19"/>
      <c r="BP10" s="8"/>
    </row>
    <row r="11" spans="1:68">
      <c r="A11" s="1">
        <v>7</v>
      </c>
      <c r="B11" s="5" t="s">
        <v>21</v>
      </c>
      <c r="C11" s="42">
        <v>1900</v>
      </c>
      <c r="D11" s="42">
        <v>900</v>
      </c>
      <c r="E11" s="42">
        <v>1000</v>
      </c>
      <c r="F11" s="42">
        <f t="shared" si="0"/>
        <v>4094</v>
      </c>
      <c r="G11" s="42">
        <v>3678</v>
      </c>
      <c r="H11" s="42">
        <v>3666</v>
      </c>
      <c r="I11" s="42">
        <v>0</v>
      </c>
      <c r="J11" s="42">
        <v>12</v>
      </c>
      <c r="K11" s="42">
        <v>416</v>
      </c>
      <c r="L11" s="42">
        <v>1103</v>
      </c>
      <c r="M11" s="42">
        <v>538</v>
      </c>
      <c r="N11" s="42">
        <v>565</v>
      </c>
      <c r="O11" s="19">
        <v>11200</v>
      </c>
      <c r="P11" s="19">
        <v>3000</v>
      </c>
      <c r="Q11" s="19">
        <v>2750</v>
      </c>
      <c r="R11" s="19">
        <v>4000</v>
      </c>
      <c r="S11" s="19">
        <v>13500</v>
      </c>
      <c r="T11" s="19">
        <v>13399</v>
      </c>
      <c r="U11" s="19">
        <v>9000</v>
      </c>
      <c r="V11" s="19">
        <v>2461</v>
      </c>
      <c r="W11" s="19">
        <v>2277</v>
      </c>
      <c r="X11" s="19">
        <v>1700</v>
      </c>
      <c r="Y11" s="20"/>
      <c r="Z11" s="19">
        <v>490</v>
      </c>
      <c r="AA11" s="19">
        <v>1025</v>
      </c>
      <c r="AB11" s="19"/>
      <c r="AC11" s="19"/>
      <c r="AD11" s="19"/>
      <c r="AE11" s="19"/>
      <c r="AF11" s="19"/>
      <c r="AG11" s="21">
        <v>0</v>
      </c>
      <c r="AH11" s="19"/>
      <c r="AI11" s="19"/>
      <c r="AJ11" s="22">
        <v>0</v>
      </c>
      <c r="AK11" s="19"/>
      <c r="AL11" s="19">
        <v>120</v>
      </c>
      <c r="AM11" s="21">
        <v>0</v>
      </c>
      <c r="AN11" s="19">
        <v>100</v>
      </c>
      <c r="AO11" s="19"/>
      <c r="AP11" s="22">
        <v>2</v>
      </c>
      <c r="AQ11" s="19">
        <v>100</v>
      </c>
      <c r="AR11" s="19"/>
      <c r="AS11" s="19"/>
      <c r="AT11" s="19"/>
      <c r="AU11" s="21">
        <v>0</v>
      </c>
      <c r="AV11" s="19"/>
      <c r="AW11" s="19"/>
      <c r="AX11" s="19"/>
      <c r="AY11" s="19"/>
      <c r="AZ11" s="19">
        <v>1722</v>
      </c>
      <c r="BA11" s="19"/>
      <c r="BB11" s="19">
        <v>560</v>
      </c>
      <c r="BC11" s="19">
        <v>547</v>
      </c>
      <c r="BD11" s="19">
        <v>610</v>
      </c>
      <c r="BE11" s="19"/>
      <c r="BF11" s="19">
        <v>320</v>
      </c>
      <c r="BG11" s="19">
        <v>473</v>
      </c>
      <c r="BH11" s="19">
        <v>260</v>
      </c>
      <c r="BI11" s="19"/>
      <c r="BJ11" s="19">
        <v>2126</v>
      </c>
      <c r="BK11" s="19">
        <v>2859</v>
      </c>
      <c r="BL11" s="19">
        <v>1954.89</v>
      </c>
      <c r="BM11" s="19"/>
      <c r="BN11" s="19"/>
      <c r="BO11" s="19"/>
      <c r="BP11" s="8"/>
    </row>
    <row r="12" spans="1:68">
      <c r="A12" s="1">
        <v>8</v>
      </c>
      <c r="B12" s="5" t="s">
        <v>22</v>
      </c>
      <c r="C12" s="42">
        <v>2000</v>
      </c>
      <c r="D12" s="42">
        <v>800</v>
      </c>
      <c r="E12" s="42">
        <v>1200</v>
      </c>
      <c r="F12" s="42">
        <f t="shared" si="0"/>
        <v>4958</v>
      </c>
      <c r="G12" s="42">
        <v>4514</v>
      </c>
      <c r="H12" s="42">
        <v>4503</v>
      </c>
      <c r="I12" s="42">
        <v>0</v>
      </c>
      <c r="J12" s="42">
        <v>11</v>
      </c>
      <c r="K12" s="42">
        <v>444</v>
      </c>
      <c r="L12" s="42">
        <v>1178</v>
      </c>
      <c r="M12" s="42">
        <v>574</v>
      </c>
      <c r="N12" s="42">
        <v>604</v>
      </c>
      <c r="O12" s="19">
        <v>11900</v>
      </c>
      <c r="P12" s="19">
        <v>5000</v>
      </c>
      <c r="Q12" s="19">
        <v>2131</v>
      </c>
      <c r="R12" s="19">
        <v>4250</v>
      </c>
      <c r="S12" s="19">
        <v>15300</v>
      </c>
      <c r="T12" s="19">
        <v>12759</v>
      </c>
      <c r="U12" s="19">
        <v>9000</v>
      </c>
      <c r="V12" s="19">
        <v>2964</v>
      </c>
      <c r="W12" s="19">
        <v>1083</v>
      </c>
      <c r="X12" s="19">
        <v>1700</v>
      </c>
      <c r="Y12" s="20"/>
      <c r="Z12" s="19">
        <v>523</v>
      </c>
      <c r="AA12" s="19">
        <v>1095</v>
      </c>
      <c r="AB12" s="19"/>
      <c r="AC12" s="19"/>
      <c r="AD12" s="19"/>
      <c r="AE12" s="19"/>
      <c r="AF12" s="19"/>
      <c r="AG12" s="21">
        <v>0</v>
      </c>
      <c r="AH12" s="19"/>
      <c r="AI12" s="19"/>
      <c r="AJ12" s="22">
        <v>0</v>
      </c>
      <c r="AK12" s="19"/>
      <c r="AL12" s="19">
        <v>700</v>
      </c>
      <c r="AM12" s="21">
        <v>0</v>
      </c>
      <c r="AN12" s="19">
        <v>100</v>
      </c>
      <c r="AO12" s="19">
        <v>10</v>
      </c>
      <c r="AP12" s="22">
        <v>4</v>
      </c>
      <c r="AQ12" s="19">
        <v>100</v>
      </c>
      <c r="AR12" s="19"/>
      <c r="AS12" s="19"/>
      <c r="AT12" s="19"/>
      <c r="AU12" s="21">
        <v>0</v>
      </c>
      <c r="AV12" s="19"/>
      <c r="AW12" s="19"/>
      <c r="AX12" s="19"/>
      <c r="AY12" s="19"/>
      <c r="AZ12" s="19">
        <v>1839</v>
      </c>
      <c r="BA12" s="19"/>
      <c r="BB12" s="19">
        <v>554</v>
      </c>
      <c r="BC12" s="19">
        <v>558</v>
      </c>
      <c r="BD12" s="19">
        <v>564</v>
      </c>
      <c r="BE12" s="19"/>
      <c r="BF12" s="19">
        <v>360</v>
      </c>
      <c r="BG12" s="19">
        <v>366</v>
      </c>
      <c r="BH12" s="19">
        <v>260</v>
      </c>
      <c r="BI12" s="19"/>
      <c r="BJ12" s="19">
        <v>2368</v>
      </c>
      <c r="BK12" s="19">
        <v>2576</v>
      </c>
      <c r="BL12" s="19">
        <v>2176.38</v>
      </c>
      <c r="BM12" s="19"/>
      <c r="BN12" s="19"/>
      <c r="BO12" s="19"/>
      <c r="BP12" s="8"/>
    </row>
    <row r="13" spans="1:68" ht="31.5">
      <c r="A13" s="1">
        <v>9</v>
      </c>
      <c r="B13" s="5" t="s">
        <v>23</v>
      </c>
      <c r="C13" s="42">
        <v>2100</v>
      </c>
      <c r="D13" s="42">
        <v>1000</v>
      </c>
      <c r="E13" s="42">
        <v>1100</v>
      </c>
      <c r="F13" s="42">
        <f t="shared" si="0"/>
        <v>5124</v>
      </c>
      <c r="G13" s="42">
        <v>4675</v>
      </c>
      <c r="H13" s="42">
        <v>4662</v>
      </c>
      <c r="I13" s="42">
        <v>0</v>
      </c>
      <c r="J13" s="42">
        <v>13</v>
      </c>
      <c r="K13" s="42">
        <v>449</v>
      </c>
      <c r="L13" s="42">
        <v>1190</v>
      </c>
      <c r="M13" s="42">
        <v>580</v>
      </c>
      <c r="N13" s="42">
        <v>610</v>
      </c>
      <c r="O13" s="19">
        <v>12000</v>
      </c>
      <c r="P13" s="19">
        <v>3000</v>
      </c>
      <c r="Q13" s="19">
        <v>2919</v>
      </c>
      <c r="R13" s="19">
        <v>4300</v>
      </c>
      <c r="S13" s="19">
        <v>13000</v>
      </c>
      <c r="T13" s="19">
        <v>11004</v>
      </c>
      <c r="U13" s="19">
        <v>9000</v>
      </c>
      <c r="V13" s="19">
        <v>1484</v>
      </c>
      <c r="W13" s="19">
        <v>1146</v>
      </c>
      <c r="X13" s="19">
        <v>1700</v>
      </c>
      <c r="Y13" s="20"/>
      <c r="Z13" s="19">
        <v>529</v>
      </c>
      <c r="AA13" s="19">
        <v>1107</v>
      </c>
      <c r="AB13" s="19"/>
      <c r="AC13" s="19"/>
      <c r="AD13" s="19"/>
      <c r="AE13" s="19"/>
      <c r="AF13" s="19"/>
      <c r="AG13" s="21">
        <v>0</v>
      </c>
      <c r="AH13" s="19"/>
      <c r="AI13" s="19"/>
      <c r="AJ13" s="22">
        <v>0</v>
      </c>
      <c r="AK13" s="19"/>
      <c r="AL13" s="19">
        <v>436</v>
      </c>
      <c r="AM13" s="21">
        <v>0</v>
      </c>
      <c r="AN13" s="19">
        <v>100</v>
      </c>
      <c r="AO13" s="19">
        <v>10</v>
      </c>
      <c r="AP13" s="22">
        <v>0</v>
      </c>
      <c r="AQ13" s="19">
        <v>100</v>
      </c>
      <c r="AR13" s="19"/>
      <c r="AS13" s="19"/>
      <c r="AT13" s="19"/>
      <c r="AU13" s="21">
        <v>0</v>
      </c>
      <c r="AV13" s="19"/>
      <c r="AW13" s="19"/>
      <c r="AX13" s="19"/>
      <c r="AY13" s="19"/>
      <c r="AZ13" s="19">
        <v>1858</v>
      </c>
      <c r="BA13" s="19"/>
      <c r="BB13" s="19">
        <v>560</v>
      </c>
      <c r="BC13" s="19">
        <v>622</v>
      </c>
      <c r="BD13" s="19">
        <v>560</v>
      </c>
      <c r="BE13" s="19"/>
      <c r="BF13" s="19">
        <v>360</v>
      </c>
      <c r="BG13" s="19">
        <v>359</v>
      </c>
      <c r="BH13" s="19">
        <v>280</v>
      </c>
      <c r="BI13" s="19"/>
      <c r="BJ13" s="19">
        <v>2000</v>
      </c>
      <c r="BK13" s="19">
        <v>2199</v>
      </c>
      <c r="BL13" s="19">
        <v>1926</v>
      </c>
      <c r="BM13" s="19"/>
      <c r="BN13" s="19"/>
      <c r="BO13" s="19"/>
      <c r="BP13" s="8"/>
    </row>
    <row r="14" spans="1:68">
      <c r="A14" s="1">
        <v>10</v>
      </c>
      <c r="B14" s="5" t="s">
        <v>24</v>
      </c>
      <c r="C14" s="42">
        <v>1700</v>
      </c>
      <c r="D14" s="42">
        <v>700</v>
      </c>
      <c r="E14" s="42">
        <v>1000</v>
      </c>
      <c r="F14" s="42">
        <f t="shared" si="0"/>
        <v>3850</v>
      </c>
      <c r="G14" s="42">
        <v>3469</v>
      </c>
      <c r="H14" s="42">
        <v>3453</v>
      </c>
      <c r="I14" s="42">
        <v>0</v>
      </c>
      <c r="J14" s="42">
        <v>16</v>
      </c>
      <c r="K14" s="42">
        <v>381</v>
      </c>
      <c r="L14" s="42">
        <v>1010</v>
      </c>
      <c r="M14" s="42">
        <v>493</v>
      </c>
      <c r="N14" s="42">
        <v>517</v>
      </c>
      <c r="O14" s="19">
        <v>10200</v>
      </c>
      <c r="P14" s="19">
        <v>5700</v>
      </c>
      <c r="Q14" s="19">
        <v>5048</v>
      </c>
      <c r="R14" s="19">
        <v>3650</v>
      </c>
      <c r="S14" s="19">
        <v>15460</v>
      </c>
      <c r="T14" s="19">
        <v>13982</v>
      </c>
      <c r="U14" s="19">
        <v>8000</v>
      </c>
      <c r="V14" s="19">
        <v>1802</v>
      </c>
      <c r="W14" s="19">
        <v>1513</v>
      </c>
      <c r="X14" s="19">
        <v>1600</v>
      </c>
      <c r="Y14" s="20"/>
      <c r="Z14" s="19">
        <v>449</v>
      </c>
      <c r="AA14" s="19">
        <v>939</v>
      </c>
      <c r="AB14" s="19"/>
      <c r="AC14" s="19"/>
      <c r="AD14" s="19"/>
      <c r="AE14" s="19"/>
      <c r="AF14" s="19"/>
      <c r="AG14" s="21">
        <v>0</v>
      </c>
      <c r="AH14" s="19"/>
      <c r="AI14" s="19"/>
      <c r="AJ14" s="22">
        <v>0</v>
      </c>
      <c r="AK14" s="19"/>
      <c r="AL14" s="19">
        <v>282</v>
      </c>
      <c r="AM14" s="21">
        <v>0</v>
      </c>
      <c r="AN14" s="19">
        <v>100</v>
      </c>
      <c r="AO14" s="19">
        <v>10</v>
      </c>
      <c r="AP14" s="22">
        <v>0</v>
      </c>
      <c r="AQ14" s="19">
        <v>100</v>
      </c>
      <c r="AR14" s="19"/>
      <c r="AS14" s="19"/>
      <c r="AT14" s="19"/>
      <c r="AU14" s="21">
        <v>0</v>
      </c>
      <c r="AV14" s="19"/>
      <c r="AW14" s="19"/>
      <c r="AX14" s="19"/>
      <c r="AY14" s="19"/>
      <c r="AZ14" s="19">
        <v>1577</v>
      </c>
      <c r="BA14" s="19"/>
      <c r="BB14" s="19">
        <v>420</v>
      </c>
      <c r="BC14" s="19">
        <v>535</v>
      </c>
      <c r="BD14" s="19">
        <v>472</v>
      </c>
      <c r="BE14" s="19"/>
      <c r="BF14" s="19">
        <v>321</v>
      </c>
      <c r="BG14" s="19">
        <v>258</v>
      </c>
      <c r="BH14" s="19">
        <v>230</v>
      </c>
      <c r="BI14" s="19"/>
      <c r="BJ14" s="19">
        <v>2000</v>
      </c>
      <c r="BK14" s="19">
        <v>2219</v>
      </c>
      <c r="BL14" s="19">
        <v>1839.33</v>
      </c>
      <c r="BM14" s="19"/>
      <c r="BN14" s="19"/>
      <c r="BO14" s="19"/>
      <c r="BP14" s="8"/>
    </row>
    <row r="15" spans="1:68">
      <c r="A15" s="1">
        <v>11</v>
      </c>
      <c r="B15" s="5" t="s">
        <v>25</v>
      </c>
      <c r="C15" s="42">
        <v>2800</v>
      </c>
      <c r="D15" s="42">
        <v>1000</v>
      </c>
      <c r="E15" s="42">
        <v>1800</v>
      </c>
      <c r="F15" s="42">
        <f t="shared" si="0"/>
        <v>6227</v>
      </c>
      <c r="G15" s="42">
        <v>5625</v>
      </c>
      <c r="H15" s="42">
        <v>5612</v>
      </c>
      <c r="I15" s="42">
        <v>0</v>
      </c>
      <c r="J15" s="42">
        <v>13</v>
      </c>
      <c r="K15" s="42">
        <v>602</v>
      </c>
      <c r="L15" s="42">
        <v>1598</v>
      </c>
      <c r="M15" s="42">
        <v>779</v>
      </c>
      <c r="N15" s="42">
        <v>819</v>
      </c>
      <c r="O15" s="19">
        <v>16200</v>
      </c>
      <c r="P15" s="19">
        <v>4926</v>
      </c>
      <c r="Q15" s="19">
        <v>4148</v>
      </c>
      <c r="R15" s="19">
        <v>5600</v>
      </c>
      <c r="S15" s="19">
        <v>15000</v>
      </c>
      <c r="T15" s="19">
        <v>12752</v>
      </c>
      <c r="U15" s="19">
        <v>14000</v>
      </c>
      <c r="V15" s="19">
        <v>2440</v>
      </c>
      <c r="W15" s="19">
        <v>1698</v>
      </c>
      <c r="X15" s="19">
        <v>2207</v>
      </c>
      <c r="Y15" s="20"/>
      <c r="Z15" s="19">
        <v>709</v>
      </c>
      <c r="AA15" s="19">
        <v>1485</v>
      </c>
      <c r="AB15" s="19"/>
      <c r="AC15" s="19"/>
      <c r="AD15" s="19"/>
      <c r="AE15" s="19"/>
      <c r="AF15" s="19">
        <v>300</v>
      </c>
      <c r="AG15" s="21">
        <v>635</v>
      </c>
      <c r="AH15" s="19">
        <v>640</v>
      </c>
      <c r="AI15" s="19"/>
      <c r="AJ15" s="22">
        <v>0</v>
      </c>
      <c r="AK15" s="19"/>
      <c r="AL15" s="19">
        <v>1600</v>
      </c>
      <c r="AM15" s="21">
        <v>907</v>
      </c>
      <c r="AN15" s="19">
        <v>1500</v>
      </c>
      <c r="AO15" s="19"/>
      <c r="AP15" s="22">
        <v>17</v>
      </c>
      <c r="AQ15" s="19">
        <v>100</v>
      </c>
      <c r="AR15" s="19"/>
      <c r="AS15" s="19"/>
      <c r="AT15" s="19"/>
      <c r="AU15" s="21">
        <v>0</v>
      </c>
      <c r="AV15" s="19"/>
      <c r="AW15" s="19"/>
      <c r="AX15" s="19"/>
      <c r="AY15" s="19"/>
      <c r="AZ15" s="19">
        <v>2495</v>
      </c>
      <c r="BA15" s="19"/>
      <c r="BB15" s="19">
        <v>530</v>
      </c>
      <c r="BC15" s="19">
        <v>470</v>
      </c>
      <c r="BD15" s="19">
        <v>560</v>
      </c>
      <c r="BE15" s="19"/>
      <c r="BF15" s="19">
        <v>220</v>
      </c>
      <c r="BG15" s="19">
        <v>215</v>
      </c>
      <c r="BH15" s="19">
        <v>200</v>
      </c>
      <c r="BI15" s="19"/>
      <c r="BJ15" s="19">
        <v>3382</v>
      </c>
      <c r="BK15" s="19">
        <v>3243</v>
      </c>
      <c r="BL15" s="19">
        <v>3081.6</v>
      </c>
      <c r="BM15" s="19"/>
      <c r="BN15" s="19"/>
      <c r="BO15" s="19"/>
      <c r="BP15" s="8"/>
    </row>
    <row r="16" spans="1:68">
      <c r="A16" s="1">
        <v>12</v>
      </c>
      <c r="B16" s="5" t="s">
        <v>26</v>
      </c>
      <c r="C16" s="42">
        <v>2800</v>
      </c>
      <c r="D16" s="42">
        <v>1300</v>
      </c>
      <c r="E16" s="42">
        <v>1500</v>
      </c>
      <c r="F16" s="42">
        <f t="shared" si="0"/>
        <v>6511</v>
      </c>
      <c r="G16" s="42">
        <v>5897</v>
      </c>
      <c r="H16" s="42">
        <v>5887</v>
      </c>
      <c r="I16" s="42">
        <v>0</v>
      </c>
      <c r="J16" s="42">
        <v>10</v>
      </c>
      <c r="K16" s="42">
        <v>614</v>
      </c>
      <c r="L16" s="42">
        <v>1630</v>
      </c>
      <c r="M16" s="42">
        <v>795</v>
      </c>
      <c r="N16" s="42">
        <v>835</v>
      </c>
      <c r="O16" s="19">
        <v>16500</v>
      </c>
      <c r="P16" s="19">
        <v>7000</v>
      </c>
      <c r="Q16" s="19">
        <v>6165</v>
      </c>
      <c r="R16" s="19">
        <v>5900</v>
      </c>
      <c r="S16" s="19">
        <v>12500</v>
      </c>
      <c r="T16" s="19">
        <v>12369</v>
      </c>
      <c r="U16" s="19">
        <v>13000</v>
      </c>
      <c r="V16" s="19">
        <v>1753</v>
      </c>
      <c r="W16" s="19">
        <v>1804</v>
      </c>
      <c r="X16" s="19">
        <v>2239</v>
      </c>
      <c r="Y16" s="20"/>
      <c r="Z16" s="19">
        <v>724</v>
      </c>
      <c r="AA16" s="19">
        <v>1515</v>
      </c>
      <c r="AB16" s="19"/>
      <c r="AC16" s="19"/>
      <c r="AD16" s="19"/>
      <c r="AE16" s="19"/>
      <c r="AF16" s="19"/>
      <c r="AG16" s="21">
        <v>0</v>
      </c>
      <c r="AH16" s="19"/>
      <c r="AI16" s="19"/>
      <c r="AJ16" s="22">
        <v>0</v>
      </c>
      <c r="AK16" s="19"/>
      <c r="AL16" s="19">
        <v>550</v>
      </c>
      <c r="AM16" s="21">
        <v>359</v>
      </c>
      <c r="AN16" s="19">
        <v>550</v>
      </c>
      <c r="AO16" s="19">
        <v>130</v>
      </c>
      <c r="AP16" s="22">
        <v>90</v>
      </c>
      <c r="AQ16" s="19">
        <v>150</v>
      </c>
      <c r="AR16" s="19"/>
      <c r="AS16" s="19"/>
      <c r="AT16" s="19"/>
      <c r="AU16" s="21">
        <v>0</v>
      </c>
      <c r="AV16" s="19"/>
      <c r="AW16" s="19"/>
      <c r="AX16" s="19"/>
      <c r="AY16" s="19"/>
      <c r="AZ16" s="19">
        <v>2544</v>
      </c>
      <c r="BA16" s="19">
        <v>70</v>
      </c>
      <c r="BB16" s="19">
        <v>1154</v>
      </c>
      <c r="BC16" s="19">
        <v>1158</v>
      </c>
      <c r="BD16" s="19">
        <v>862</v>
      </c>
      <c r="BE16" s="19"/>
      <c r="BF16" s="19">
        <v>480</v>
      </c>
      <c r="BG16" s="19">
        <v>562</v>
      </c>
      <c r="BH16" s="19">
        <v>320</v>
      </c>
      <c r="BI16" s="19"/>
      <c r="BJ16" s="19">
        <v>2500</v>
      </c>
      <c r="BK16" s="19">
        <v>2489</v>
      </c>
      <c r="BL16" s="19">
        <v>2870</v>
      </c>
      <c r="BM16" s="19"/>
      <c r="BN16" s="19"/>
      <c r="BO16" s="19"/>
      <c r="BP16" s="8"/>
    </row>
    <row r="17" spans="1:67">
      <c r="A17" s="1">
        <v>13</v>
      </c>
      <c r="B17" s="5" t="s">
        <v>27</v>
      </c>
      <c r="C17" s="42">
        <v>2458</v>
      </c>
      <c r="D17" s="42">
        <v>2458</v>
      </c>
      <c r="E17" s="42">
        <v>0</v>
      </c>
      <c r="F17" s="42">
        <f>G17+K17</f>
        <v>38010</v>
      </c>
      <c r="G17" s="42">
        <v>32213</v>
      </c>
      <c r="H17" s="42">
        <v>32213</v>
      </c>
      <c r="I17" s="42">
        <v>0</v>
      </c>
      <c r="J17" s="42">
        <v>0</v>
      </c>
      <c r="K17" s="42">
        <v>5797</v>
      </c>
      <c r="L17" s="42">
        <v>15384</v>
      </c>
      <c r="M17" s="42">
        <v>7504</v>
      </c>
      <c r="N17" s="42">
        <v>7880</v>
      </c>
      <c r="O17" s="19">
        <v>56098</v>
      </c>
      <c r="P17" s="19">
        <v>4825</v>
      </c>
      <c r="Q17" s="19">
        <v>4761</v>
      </c>
      <c r="R17" s="19">
        <v>5000</v>
      </c>
      <c r="S17" s="19">
        <v>60300</v>
      </c>
      <c r="T17" s="19">
        <v>20074</v>
      </c>
      <c r="U17" s="19">
        <v>29500</v>
      </c>
      <c r="V17" s="19">
        <v>30212</v>
      </c>
      <c r="W17" s="19">
        <v>23538</v>
      </c>
      <c r="X17" s="19">
        <v>19333</v>
      </c>
      <c r="Y17" s="19"/>
      <c r="Z17" s="19">
        <v>5030</v>
      </c>
      <c r="AA17" s="19">
        <v>14303</v>
      </c>
      <c r="AB17" s="19"/>
      <c r="AC17" s="19"/>
      <c r="AD17" s="19"/>
      <c r="AE17" s="19"/>
      <c r="AF17" s="19">
        <v>2400</v>
      </c>
      <c r="AG17" s="21">
        <v>4893</v>
      </c>
      <c r="AH17" s="19">
        <v>2458</v>
      </c>
      <c r="AI17" s="19"/>
      <c r="AJ17" s="22">
        <v>0</v>
      </c>
      <c r="AK17" s="19"/>
      <c r="AL17" s="19">
        <v>5565</v>
      </c>
      <c r="AM17" s="21">
        <v>4394</v>
      </c>
      <c r="AN17" s="19">
        <v>5800</v>
      </c>
      <c r="AO17" s="19">
        <v>1590</v>
      </c>
      <c r="AP17" s="22">
        <v>1471</v>
      </c>
      <c r="AQ17" s="19">
        <v>1600</v>
      </c>
      <c r="AR17" s="19"/>
      <c r="AS17" s="19"/>
      <c r="AT17" s="19"/>
      <c r="AU17" s="21">
        <v>0</v>
      </c>
      <c r="AV17" s="19"/>
      <c r="AW17" s="19"/>
      <c r="AX17" s="19"/>
      <c r="AY17" s="19"/>
      <c r="AZ17" s="19">
        <v>19020</v>
      </c>
      <c r="BA17" s="19">
        <v>650</v>
      </c>
      <c r="BB17" s="19"/>
      <c r="BC17" s="19"/>
      <c r="BD17" s="19"/>
      <c r="BE17" s="19"/>
      <c r="BF17" s="19">
        <v>2666</v>
      </c>
      <c r="BG17" s="19">
        <v>2153</v>
      </c>
      <c r="BH17" s="19">
        <v>2920</v>
      </c>
      <c r="BI17" s="19"/>
      <c r="BJ17" s="19"/>
      <c r="BK17" s="19"/>
      <c r="BL17" s="19"/>
      <c r="BM17" s="19">
        <v>300</v>
      </c>
      <c r="BN17" s="19">
        <v>80</v>
      </c>
      <c r="BO17" s="19"/>
    </row>
    <row r="18" spans="1:67">
      <c r="A18" s="1">
        <v>14</v>
      </c>
      <c r="B18" s="5" t="s">
        <v>29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9">
        <v>54000</v>
      </c>
      <c r="P18" s="19">
        <v>15000</v>
      </c>
      <c r="Q18" s="19">
        <v>13593</v>
      </c>
      <c r="R18" s="19">
        <v>15000</v>
      </c>
      <c r="S18" s="19">
        <v>11000</v>
      </c>
      <c r="T18" s="19">
        <v>10155</v>
      </c>
      <c r="U18" s="19">
        <v>11000</v>
      </c>
      <c r="V18" s="19"/>
      <c r="W18" s="19">
        <v>0</v>
      </c>
      <c r="X18" s="19"/>
      <c r="Y18" s="19"/>
      <c r="Z18" s="19"/>
      <c r="AA18" s="19"/>
      <c r="AB18" s="19"/>
      <c r="AC18" s="19"/>
      <c r="AD18" s="19"/>
      <c r="AE18" s="19"/>
      <c r="AF18" s="19">
        <v>650</v>
      </c>
      <c r="AG18" s="21">
        <v>593</v>
      </c>
      <c r="AH18" s="19">
        <v>700</v>
      </c>
      <c r="AI18" s="19"/>
      <c r="AJ18" s="22">
        <v>0</v>
      </c>
      <c r="AK18" s="19"/>
      <c r="AL18" s="19"/>
      <c r="AM18" s="21"/>
      <c r="AN18" s="19"/>
      <c r="AO18" s="19"/>
      <c r="AP18" s="22">
        <v>0</v>
      </c>
      <c r="AQ18" s="19"/>
      <c r="AR18" s="19"/>
      <c r="AS18" s="19"/>
      <c r="AT18" s="19"/>
      <c r="AU18" s="21">
        <v>0</v>
      </c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</row>
    <row r="19" spans="1:67" ht="31.5">
      <c r="A19" s="1">
        <v>15</v>
      </c>
      <c r="B19" s="5" t="s">
        <v>28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19">
        <v>43200</v>
      </c>
      <c r="P19" s="19">
        <v>14000</v>
      </c>
      <c r="Q19" s="19">
        <v>12142</v>
      </c>
      <c r="R19" s="19">
        <v>14000</v>
      </c>
      <c r="S19" s="19">
        <v>7190</v>
      </c>
      <c r="T19" s="19">
        <v>3876</v>
      </c>
      <c r="U19" s="24">
        <v>4700</v>
      </c>
      <c r="V19" s="19">
        <v>89</v>
      </c>
      <c r="W19" s="19">
        <v>117</v>
      </c>
      <c r="X19" s="19">
        <v>100</v>
      </c>
      <c r="Y19" s="19"/>
      <c r="Z19" s="19"/>
      <c r="AA19" s="19"/>
      <c r="AB19" s="19"/>
      <c r="AC19" s="19"/>
      <c r="AD19" s="19"/>
      <c r="AE19" s="19"/>
      <c r="AF19" s="19">
        <v>3800</v>
      </c>
      <c r="AG19" s="21">
        <v>5182</v>
      </c>
      <c r="AH19" s="19">
        <v>4000</v>
      </c>
      <c r="AI19" s="19">
        <v>2400</v>
      </c>
      <c r="AJ19" s="22">
        <v>3131</v>
      </c>
      <c r="AK19" s="19">
        <v>2993</v>
      </c>
      <c r="AL19" s="19">
        <v>6990</v>
      </c>
      <c r="AM19" s="21">
        <v>6358</v>
      </c>
      <c r="AN19" s="19">
        <v>9000</v>
      </c>
      <c r="AO19" s="19">
        <v>1651</v>
      </c>
      <c r="AP19" s="22">
        <v>2242</v>
      </c>
      <c r="AQ19" s="19">
        <v>2245</v>
      </c>
      <c r="AR19" s="19"/>
      <c r="AS19" s="19"/>
      <c r="AT19" s="19"/>
      <c r="AU19" s="21"/>
      <c r="AV19" s="19"/>
      <c r="AW19" s="19"/>
      <c r="AX19" s="19"/>
      <c r="AY19" s="19"/>
      <c r="AZ19" s="19">
        <v>5000</v>
      </c>
      <c r="BA19" s="19"/>
      <c r="BB19" s="19">
        <v>13236</v>
      </c>
      <c r="BC19" s="19">
        <v>12688</v>
      </c>
      <c r="BD19" s="19">
        <v>13639</v>
      </c>
      <c r="BE19" s="19">
        <v>232</v>
      </c>
      <c r="BF19" s="19">
        <v>43</v>
      </c>
      <c r="BG19" s="19">
        <v>343</v>
      </c>
      <c r="BH19" s="23">
        <v>819</v>
      </c>
      <c r="BI19" s="23"/>
      <c r="BJ19" s="19"/>
      <c r="BK19" s="19"/>
      <c r="BL19" s="19"/>
      <c r="BM19" s="24">
        <v>100</v>
      </c>
      <c r="BN19" s="19">
        <v>100</v>
      </c>
      <c r="BO19" s="19">
        <v>980</v>
      </c>
    </row>
    <row r="20" spans="1:67">
      <c r="A20" s="1">
        <v>16</v>
      </c>
      <c r="B20" s="5" t="s">
        <v>37</v>
      </c>
      <c r="C20" s="42">
        <v>29000</v>
      </c>
      <c r="D20" s="42">
        <v>0</v>
      </c>
      <c r="E20" s="42">
        <v>29000</v>
      </c>
      <c r="F20" s="42">
        <f t="shared" si="0"/>
        <v>421</v>
      </c>
      <c r="G20" s="42">
        <v>421</v>
      </c>
      <c r="H20" s="42">
        <v>0</v>
      </c>
      <c r="I20" s="42">
        <v>289</v>
      </c>
      <c r="J20" s="42">
        <v>132</v>
      </c>
      <c r="K20" s="42">
        <v>0</v>
      </c>
      <c r="L20" s="42">
        <v>0</v>
      </c>
      <c r="M20" s="42">
        <v>0</v>
      </c>
      <c r="N20" s="42">
        <v>0</v>
      </c>
      <c r="O20" s="19">
        <v>147200</v>
      </c>
      <c r="P20" s="19">
        <v>33987</v>
      </c>
      <c r="Q20" s="19">
        <v>35335</v>
      </c>
      <c r="R20" s="19">
        <v>34000</v>
      </c>
      <c r="S20" s="19">
        <v>87300</v>
      </c>
      <c r="T20" s="19">
        <v>80867</v>
      </c>
      <c r="U20" s="19">
        <v>69821</v>
      </c>
      <c r="V20" s="19">
        <v>278</v>
      </c>
      <c r="W20" s="19">
        <v>150</v>
      </c>
      <c r="X20" s="19">
        <v>7500</v>
      </c>
      <c r="Y20" s="19"/>
      <c r="Z20" s="19">
        <v>1800</v>
      </c>
      <c r="AA20" s="19"/>
      <c r="AB20" s="19"/>
      <c r="AC20" s="19"/>
      <c r="AD20" s="19">
        <v>1886</v>
      </c>
      <c r="AE20" s="19"/>
      <c r="AF20" s="19">
        <v>500</v>
      </c>
      <c r="AG20" s="21">
        <v>1788</v>
      </c>
      <c r="AH20" s="19">
        <v>760</v>
      </c>
      <c r="AI20" s="19"/>
      <c r="AJ20" s="22"/>
      <c r="AK20" s="19"/>
      <c r="AL20" s="19">
        <v>4000</v>
      </c>
      <c r="AM20" s="21">
        <v>3643</v>
      </c>
      <c r="AN20" s="19">
        <v>4500</v>
      </c>
      <c r="AO20" s="19">
        <v>915</v>
      </c>
      <c r="AP20" s="22">
        <v>806</v>
      </c>
      <c r="AQ20" s="19">
        <v>950</v>
      </c>
      <c r="AR20" s="19"/>
      <c r="AS20" s="19"/>
      <c r="AT20" s="19"/>
      <c r="AU20" s="21"/>
      <c r="AV20" s="19"/>
      <c r="AW20" s="19"/>
      <c r="AX20" s="19"/>
      <c r="AY20" s="19"/>
      <c r="AZ20" s="19"/>
      <c r="BA20" s="19"/>
      <c r="BB20" s="19">
        <v>4507</v>
      </c>
      <c r="BC20" s="19">
        <v>4525</v>
      </c>
      <c r="BD20" s="19">
        <v>4870</v>
      </c>
      <c r="BE20" s="19"/>
      <c r="BF20" s="19">
        <v>1660</v>
      </c>
      <c r="BG20" s="19">
        <v>1452</v>
      </c>
      <c r="BH20" s="19">
        <v>1423</v>
      </c>
      <c r="BI20" s="19"/>
      <c r="BJ20" s="19"/>
      <c r="BK20" s="19"/>
      <c r="BL20" s="19"/>
      <c r="BM20" s="19">
        <v>338</v>
      </c>
      <c r="BN20" s="19">
        <v>336</v>
      </c>
      <c r="BO20" s="19">
        <v>275</v>
      </c>
    </row>
    <row r="21" spans="1:67">
      <c r="A21" s="1">
        <v>17</v>
      </c>
      <c r="B21" s="5" t="s">
        <v>30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9">
        <v>7600</v>
      </c>
      <c r="P21" s="19"/>
      <c r="Q21" s="19">
        <v>0</v>
      </c>
      <c r="R21" s="19"/>
      <c r="S21" s="19">
        <v>2500</v>
      </c>
      <c r="T21" s="19">
        <v>2714</v>
      </c>
      <c r="U21" s="19">
        <v>2500</v>
      </c>
      <c r="V21" s="19">
        <v>4424</v>
      </c>
      <c r="W21" s="19">
        <v>2553</v>
      </c>
      <c r="X21" s="19">
        <v>10260</v>
      </c>
      <c r="Y21" s="19">
        <v>10260</v>
      </c>
      <c r="Z21" s="19"/>
      <c r="AA21" s="19"/>
      <c r="AB21" s="19"/>
      <c r="AC21" s="19"/>
      <c r="AD21" s="19"/>
      <c r="AE21" s="19"/>
      <c r="AF21" s="19">
        <v>3830</v>
      </c>
      <c r="AG21" s="21">
        <v>7912</v>
      </c>
      <c r="AH21" s="19">
        <v>3890</v>
      </c>
      <c r="AI21" s="19">
        <v>1800</v>
      </c>
      <c r="AJ21" s="22">
        <v>1944</v>
      </c>
      <c r="AK21" s="19">
        <v>2000</v>
      </c>
      <c r="AL21" s="19"/>
      <c r="AM21" s="21">
        <v>0</v>
      </c>
      <c r="AN21" s="19"/>
      <c r="AO21" s="19">
        <v>1600</v>
      </c>
      <c r="AP21" s="22">
        <v>1218</v>
      </c>
      <c r="AQ21" s="19">
        <v>1500</v>
      </c>
      <c r="AR21" s="19"/>
      <c r="AS21" s="19"/>
      <c r="AT21" s="19"/>
      <c r="AU21" s="21"/>
      <c r="AV21" s="19"/>
      <c r="AW21" s="19"/>
      <c r="AX21" s="19"/>
      <c r="AY21" s="19"/>
      <c r="AZ21" s="19"/>
      <c r="BA21" s="19"/>
      <c r="BB21" s="19">
        <v>1986</v>
      </c>
      <c r="BC21" s="19">
        <v>1907</v>
      </c>
      <c r="BD21" s="24">
        <v>2209</v>
      </c>
      <c r="BE21" s="24"/>
      <c r="BF21" s="19">
        <v>2254</v>
      </c>
      <c r="BG21" s="19">
        <v>1201</v>
      </c>
      <c r="BH21" s="24">
        <v>2212</v>
      </c>
      <c r="BI21" s="24"/>
      <c r="BJ21" s="19"/>
      <c r="BK21" s="19"/>
      <c r="BL21" s="19"/>
      <c r="BM21" s="19"/>
      <c r="BN21" s="19"/>
      <c r="BO21" s="19"/>
    </row>
    <row r="22" spans="1:67">
      <c r="A22" s="1">
        <v>18</v>
      </c>
      <c r="B22" s="5" t="s">
        <v>31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19">
        <v>6300</v>
      </c>
      <c r="P22" s="19"/>
      <c r="Q22" s="19">
        <v>0</v>
      </c>
      <c r="R22" s="19"/>
      <c r="S22" s="19">
        <v>6000</v>
      </c>
      <c r="T22" s="19">
        <v>5282</v>
      </c>
      <c r="U22" s="19">
        <v>6000</v>
      </c>
      <c r="V22" s="19">
        <v>11</v>
      </c>
      <c r="W22" s="19">
        <v>18</v>
      </c>
      <c r="X22" s="19"/>
      <c r="Y22" s="19"/>
      <c r="Z22" s="19"/>
      <c r="AA22" s="19"/>
      <c r="AB22" s="19"/>
      <c r="AC22" s="19"/>
      <c r="AD22" s="19"/>
      <c r="AE22" s="19"/>
      <c r="AF22" s="19"/>
      <c r="AG22" s="21">
        <v>0</v>
      </c>
      <c r="AH22" s="19"/>
      <c r="AI22" s="19"/>
      <c r="AJ22" s="22">
        <v>0</v>
      </c>
      <c r="AK22" s="19"/>
      <c r="AL22" s="19"/>
      <c r="AM22" s="21">
        <v>0</v>
      </c>
      <c r="AN22" s="19"/>
      <c r="AO22" s="19"/>
      <c r="AP22" s="22">
        <v>0</v>
      </c>
      <c r="AQ22" s="19"/>
      <c r="AR22" s="19"/>
      <c r="AS22" s="19"/>
      <c r="AT22" s="19"/>
      <c r="AU22" s="21"/>
      <c r="AV22" s="19"/>
      <c r="AW22" s="19"/>
      <c r="AX22" s="19"/>
      <c r="AY22" s="19"/>
      <c r="AZ22" s="19"/>
      <c r="BA22" s="19"/>
      <c r="BB22" s="19">
        <v>1205</v>
      </c>
      <c r="BC22" s="19">
        <v>1345</v>
      </c>
      <c r="BD22" s="19">
        <v>1300</v>
      </c>
      <c r="BE22" s="19"/>
      <c r="BF22" s="19">
        <v>64</v>
      </c>
      <c r="BG22" s="19">
        <v>245</v>
      </c>
      <c r="BH22" s="19">
        <v>300</v>
      </c>
      <c r="BI22" s="19">
        <v>158</v>
      </c>
      <c r="BJ22" s="19"/>
      <c r="BK22" s="19"/>
      <c r="BL22" s="19"/>
      <c r="BM22" s="19"/>
      <c r="BN22" s="19"/>
      <c r="BO22" s="19"/>
    </row>
    <row r="23" spans="1:67">
      <c r="A23" s="1">
        <v>19</v>
      </c>
      <c r="B23" s="5" t="s">
        <v>33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9"/>
      <c r="P23" s="19"/>
      <c r="Q23" s="19">
        <v>0</v>
      </c>
      <c r="R23" s="19"/>
      <c r="S23" s="19"/>
      <c r="T23" s="19">
        <v>0</v>
      </c>
      <c r="U23" s="19"/>
      <c r="V23" s="19"/>
      <c r="W23" s="19">
        <v>0</v>
      </c>
      <c r="X23" s="19"/>
      <c r="Y23" s="19"/>
      <c r="Z23" s="19"/>
      <c r="AA23" s="19"/>
      <c r="AB23" s="19"/>
      <c r="AC23" s="19"/>
      <c r="AD23" s="19"/>
      <c r="AE23" s="19"/>
      <c r="AF23" s="19"/>
      <c r="AG23" s="21"/>
      <c r="AH23" s="19"/>
      <c r="AI23" s="19"/>
      <c r="AJ23" s="22"/>
      <c r="AK23" s="19"/>
      <c r="AL23" s="19"/>
      <c r="AM23" s="21"/>
      <c r="AN23" s="19"/>
      <c r="AO23" s="19"/>
      <c r="AP23" s="22"/>
      <c r="AQ23" s="19"/>
      <c r="AR23" s="19"/>
      <c r="AS23" s="19"/>
      <c r="AT23" s="19"/>
      <c r="AU23" s="21"/>
      <c r="AV23" s="19"/>
      <c r="AW23" s="19"/>
      <c r="AX23" s="19"/>
      <c r="AY23" s="19"/>
      <c r="AZ23" s="19"/>
      <c r="BA23" s="19"/>
      <c r="BB23" s="19">
        <v>1050</v>
      </c>
      <c r="BC23" s="19">
        <v>976</v>
      </c>
      <c r="BD23" s="19">
        <v>1200</v>
      </c>
      <c r="BE23" s="19"/>
      <c r="BF23" s="19">
        <v>70</v>
      </c>
      <c r="BG23" s="19">
        <v>65</v>
      </c>
      <c r="BH23" s="19">
        <v>68</v>
      </c>
      <c r="BI23" s="19"/>
      <c r="BJ23" s="19"/>
      <c r="BK23" s="19"/>
      <c r="BL23" s="19"/>
      <c r="BM23" s="19"/>
      <c r="BN23" s="19"/>
      <c r="BO23" s="19"/>
    </row>
    <row r="24" spans="1:67" ht="31.5">
      <c r="A24" s="1">
        <v>20</v>
      </c>
      <c r="B24" s="5" t="s">
        <v>35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19">
        <v>20000</v>
      </c>
      <c r="P24" s="19"/>
      <c r="Q24" s="19">
        <v>0</v>
      </c>
      <c r="R24" s="19"/>
      <c r="S24" s="19">
        <v>22000</v>
      </c>
      <c r="T24" s="19">
        <v>20225</v>
      </c>
      <c r="U24" s="19">
        <v>20000</v>
      </c>
      <c r="V24" s="19">
        <v>366</v>
      </c>
      <c r="W24" s="19">
        <v>338</v>
      </c>
      <c r="X24" s="19">
        <v>400</v>
      </c>
      <c r="Y24" s="19"/>
      <c r="Z24" s="19"/>
      <c r="AA24" s="19"/>
      <c r="AB24" s="19"/>
      <c r="AC24" s="19"/>
      <c r="AD24" s="19"/>
      <c r="AE24" s="19"/>
      <c r="AF24" s="19"/>
      <c r="AG24" s="21">
        <v>0</v>
      </c>
      <c r="AH24" s="19"/>
      <c r="AI24" s="19"/>
      <c r="AJ24" s="22"/>
      <c r="AK24" s="19"/>
      <c r="AL24" s="19"/>
      <c r="AM24" s="21">
        <v>0</v>
      </c>
      <c r="AN24" s="19"/>
      <c r="AO24" s="19"/>
      <c r="AP24" s="22">
        <v>0</v>
      </c>
      <c r="AQ24" s="19"/>
      <c r="AR24" s="19"/>
      <c r="AS24" s="19"/>
      <c r="AT24" s="19"/>
      <c r="AU24" s="21">
        <v>0</v>
      </c>
      <c r="AV24" s="19"/>
      <c r="AW24" s="19"/>
      <c r="AX24" s="19"/>
      <c r="AY24" s="19"/>
      <c r="AZ24" s="19"/>
      <c r="BA24" s="19"/>
      <c r="BB24" s="19">
        <v>3270</v>
      </c>
      <c r="BC24" s="19">
        <v>3340</v>
      </c>
      <c r="BD24" s="19">
        <v>3700</v>
      </c>
      <c r="BE24" s="19"/>
      <c r="BF24" s="19">
        <v>1200</v>
      </c>
      <c r="BG24" s="19">
        <v>1111</v>
      </c>
      <c r="BH24" s="19">
        <v>1200</v>
      </c>
      <c r="BI24" s="19"/>
      <c r="BJ24" s="19"/>
      <c r="BK24" s="19"/>
      <c r="BL24" s="19"/>
      <c r="BM24" s="19"/>
      <c r="BN24" s="19"/>
      <c r="BO24" s="19"/>
    </row>
    <row r="25" spans="1:67">
      <c r="A25" s="1">
        <v>21</v>
      </c>
      <c r="B25" s="5" t="s">
        <v>34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/>
      <c r="P25" s="19"/>
      <c r="Q25" s="19">
        <v>0</v>
      </c>
      <c r="R25" s="19"/>
      <c r="S25" s="19"/>
      <c r="T25" s="19">
        <v>0</v>
      </c>
      <c r="U25" s="19"/>
      <c r="V25" s="19"/>
      <c r="W25" s="19">
        <v>0</v>
      </c>
      <c r="X25" s="19"/>
      <c r="Y25" s="19"/>
      <c r="Z25" s="19"/>
      <c r="AA25" s="19"/>
      <c r="AB25" s="19"/>
      <c r="AC25" s="19"/>
      <c r="AD25" s="19">
        <v>5700</v>
      </c>
      <c r="AE25" s="19"/>
      <c r="AF25" s="19"/>
      <c r="AG25" s="21">
        <v>0</v>
      </c>
      <c r="AH25" s="19"/>
      <c r="AI25" s="19"/>
      <c r="AJ25" s="22"/>
      <c r="AK25" s="19"/>
      <c r="AL25" s="19"/>
      <c r="AM25" s="21">
        <v>0</v>
      </c>
      <c r="AN25" s="19"/>
      <c r="AO25" s="19"/>
      <c r="AP25" s="22">
        <v>0</v>
      </c>
      <c r="AQ25" s="19"/>
      <c r="AR25" s="19"/>
      <c r="AS25" s="19"/>
      <c r="AT25" s="19"/>
      <c r="AU25" s="21">
        <v>0</v>
      </c>
      <c r="AV25" s="19"/>
      <c r="AW25" s="19"/>
      <c r="AX25" s="19"/>
      <c r="AY25" s="19"/>
      <c r="AZ25" s="19"/>
      <c r="BA25" s="19"/>
      <c r="BB25" s="19"/>
      <c r="BC25" s="19">
        <v>0</v>
      </c>
      <c r="BD25" s="19"/>
      <c r="BE25" s="19"/>
      <c r="BF25" s="19"/>
      <c r="BG25" s="19">
        <v>0</v>
      </c>
      <c r="BH25" s="19"/>
      <c r="BI25" s="19"/>
      <c r="BJ25" s="19"/>
      <c r="BK25" s="19"/>
      <c r="BL25" s="19"/>
      <c r="BM25" s="19"/>
      <c r="BN25" s="19"/>
      <c r="BO25" s="19"/>
    </row>
    <row r="26" spans="1:67">
      <c r="A26" s="1">
        <v>22</v>
      </c>
      <c r="B26" s="5" t="s">
        <v>42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9"/>
      <c r="P26" s="19"/>
      <c r="Q26" s="19">
        <v>0</v>
      </c>
      <c r="R26" s="19"/>
      <c r="S26" s="19"/>
      <c r="T26" s="19">
        <v>0</v>
      </c>
      <c r="U26" s="19"/>
      <c r="V26" s="19"/>
      <c r="W26" s="19">
        <v>0</v>
      </c>
      <c r="X26" s="19"/>
      <c r="Y26" s="19"/>
      <c r="Z26" s="19"/>
      <c r="AA26" s="19"/>
      <c r="AB26" s="19"/>
      <c r="AC26" s="19"/>
      <c r="AD26" s="19"/>
      <c r="AE26" s="19"/>
      <c r="AF26" s="19"/>
      <c r="AG26" s="21"/>
      <c r="AH26" s="19"/>
      <c r="AI26" s="19"/>
      <c r="AJ26" s="22"/>
      <c r="AK26" s="19"/>
      <c r="AL26" s="19"/>
      <c r="AM26" s="21"/>
      <c r="AN26" s="19"/>
      <c r="AO26" s="19"/>
      <c r="AP26" s="22"/>
      <c r="AQ26" s="19"/>
      <c r="AR26" s="19"/>
      <c r="AS26" s="19"/>
      <c r="AT26" s="19"/>
      <c r="AU26" s="21"/>
      <c r="AV26" s="19"/>
      <c r="AW26" s="19"/>
      <c r="AX26" s="19"/>
      <c r="AY26" s="19"/>
      <c r="AZ26" s="19"/>
      <c r="BA26" s="19"/>
      <c r="BB26" s="19"/>
      <c r="BC26" s="19">
        <v>0</v>
      </c>
      <c r="BD26" s="19"/>
      <c r="BE26" s="19"/>
      <c r="BF26" s="19"/>
      <c r="BG26" s="19">
        <v>0</v>
      </c>
      <c r="BH26" s="19"/>
      <c r="BI26" s="19"/>
      <c r="BJ26" s="19">
        <v>34500</v>
      </c>
      <c r="BK26" s="19">
        <v>32699</v>
      </c>
      <c r="BL26" s="19">
        <v>34500</v>
      </c>
      <c r="BM26" s="19"/>
      <c r="BN26" s="19"/>
      <c r="BO26" s="19"/>
    </row>
    <row r="27" spans="1:67">
      <c r="A27" s="1">
        <v>23</v>
      </c>
      <c r="B27" s="5" t="s">
        <v>47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1"/>
      <c r="AH27" s="19"/>
      <c r="AI27" s="19"/>
      <c r="AJ27" s="22"/>
      <c r="AK27" s="19"/>
      <c r="AL27" s="19"/>
      <c r="AM27" s="21"/>
      <c r="AN27" s="19"/>
      <c r="AO27" s="19"/>
      <c r="AP27" s="22"/>
      <c r="AQ27" s="19"/>
      <c r="AR27" s="19"/>
      <c r="AS27" s="19"/>
      <c r="AT27" s="19"/>
      <c r="AU27" s="21"/>
      <c r="AV27" s="19">
        <v>4000</v>
      </c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</row>
    <row r="28" spans="1:67" s="7" customFormat="1">
      <c r="A28" s="3"/>
      <c r="B28" s="6" t="s">
        <v>51</v>
      </c>
      <c r="C28" s="43">
        <v>0</v>
      </c>
      <c r="D28" s="43">
        <v>0</v>
      </c>
      <c r="E28" s="43">
        <v>0</v>
      </c>
      <c r="F28" s="43"/>
      <c r="G28" s="43">
        <f t="shared" ref="G28:BO28" si="1">SUM(G29:G43)</f>
        <v>0</v>
      </c>
      <c r="H28" s="43">
        <v>0</v>
      </c>
      <c r="I28" s="43">
        <v>0</v>
      </c>
      <c r="J28" s="43">
        <v>0</v>
      </c>
      <c r="K28" s="43">
        <f t="shared" si="1"/>
        <v>0</v>
      </c>
      <c r="L28" s="43">
        <f t="shared" si="1"/>
        <v>0</v>
      </c>
      <c r="M28" s="43">
        <v>0</v>
      </c>
      <c r="N28" s="43">
        <v>0</v>
      </c>
      <c r="O28" s="26">
        <f t="shared" si="1"/>
        <v>0</v>
      </c>
      <c r="P28" s="26">
        <f t="shared" si="1"/>
        <v>0</v>
      </c>
      <c r="Q28" s="26">
        <f t="shared" si="1"/>
        <v>0</v>
      </c>
      <c r="R28" s="26">
        <f t="shared" si="1"/>
        <v>0</v>
      </c>
      <c r="S28" s="26"/>
      <c r="T28" s="26"/>
      <c r="U28" s="26"/>
      <c r="V28" s="26">
        <f t="shared" si="1"/>
        <v>0</v>
      </c>
      <c r="W28" s="26">
        <f t="shared" si="1"/>
        <v>0</v>
      </c>
      <c r="X28" s="26">
        <f t="shared" si="1"/>
        <v>0</v>
      </c>
      <c r="Y28" s="26"/>
      <c r="Z28" s="26"/>
      <c r="AA28" s="26"/>
      <c r="AB28" s="26">
        <f t="shared" si="1"/>
        <v>0</v>
      </c>
      <c r="AC28" s="26">
        <f t="shared" si="1"/>
        <v>0</v>
      </c>
      <c r="AD28" s="26">
        <f t="shared" si="1"/>
        <v>0</v>
      </c>
      <c r="AE28" s="26"/>
      <c r="AF28" s="26">
        <f t="shared" si="1"/>
        <v>0</v>
      </c>
      <c r="AG28" s="26">
        <f t="shared" si="1"/>
        <v>0</v>
      </c>
      <c r="AH28" s="26">
        <f t="shared" si="1"/>
        <v>0</v>
      </c>
      <c r="AI28" s="26">
        <f t="shared" si="1"/>
        <v>0</v>
      </c>
      <c r="AJ28" s="26">
        <f t="shared" si="1"/>
        <v>0</v>
      </c>
      <c r="AK28" s="26">
        <f t="shared" si="1"/>
        <v>0</v>
      </c>
      <c r="AL28" s="26">
        <f t="shared" si="1"/>
        <v>0</v>
      </c>
      <c r="AM28" s="26">
        <f t="shared" si="1"/>
        <v>0</v>
      </c>
      <c r="AN28" s="26">
        <f t="shared" si="1"/>
        <v>0</v>
      </c>
      <c r="AO28" s="26">
        <f t="shared" si="1"/>
        <v>0</v>
      </c>
      <c r="AP28" s="26">
        <f t="shared" si="1"/>
        <v>0</v>
      </c>
      <c r="AQ28" s="26">
        <f t="shared" si="1"/>
        <v>0</v>
      </c>
      <c r="AR28" s="26"/>
      <c r="AS28" s="26"/>
      <c r="AT28" s="26">
        <f t="shared" si="1"/>
        <v>0</v>
      </c>
      <c r="AU28" s="26">
        <f t="shared" si="1"/>
        <v>0</v>
      </c>
      <c r="AV28" s="26">
        <f t="shared" si="1"/>
        <v>0</v>
      </c>
      <c r="AW28" s="26"/>
      <c r="AX28" s="26"/>
      <c r="AY28" s="26"/>
      <c r="AZ28" s="26">
        <f t="shared" si="1"/>
        <v>0</v>
      </c>
      <c r="BA28" s="26">
        <f t="shared" si="1"/>
        <v>0</v>
      </c>
      <c r="BB28" s="26">
        <f t="shared" si="1"/>
        <v>0</v>
      </c>
      <c r="BC28" s="26">
        <f t="shared" si="1"/>
        <v>0</v>
      </c>
      <c r="BD28" s="26">
        <f t="shared" si="1"/>
        <v>0</v>
      </c>
      <c r="BE28" s="26">
        <f t="shared" si="1"/>
        <v>0</v>
      </c>
      <c r="BF28" s="26">
        <f t="shared" si="1"/>
        <v>501</v>
      </c>
      <c r="BG28" s="26">
        <f t="shared" si="1"/>
        <v>458</v>
      </c>
      <c r="BH28" s="26">
        <f t="shared" si="1"/>
        <v>551</v>
      </c>
      <c r="BI28" s="26">
        <f t="shared" si="1"/>
        <v>0</v>
      </c>
      <c r="BJ28" s="26">
        <f t="shared" si="1"/>
        <v>0</v>
      </c>
      <c r="BK28" s="26">
        <f t="shared" si="1"/>
        <v>0</v>
      </c>
      <c r="BL28" s="26">
        <f t="shared" si="1"/>
        <v>0</v>
      </c>
      <c r="BM28" s="26">
        <f t="shared" si="1"/>
        <v>0</v>
      </c>
      <c r="BN28" s="26">
        <f t="shared" si="1"/>
        <v>0</v>
      </c>
      <c r="BO28" s="26">
        <f t="shared" si="1"/>
        <v>0</v>
      </c>
    </row>
    <row r="29" spans="1:67" ht="47.25">
      <c r="A29" s="1">
        <v>24</v>
      </c>
      <c r="B29" s="5" t="s">
        <v>32</v>
      </c>
      <c r="C29" s="42">
        <v>3000</v>
      </c>
      <c r="D29" s="42">
        <v>3000</v>
      </c>
      <c r="E29" s="42">
        <v>0</v>
      </c>
      <c r="F29" s="42"/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19"/>
      <c r="P29" s="19"/>
      <c r="Q29" s="19">
        <v>0</v>
      </c>
      <c r="R29" s="19"/>
      <c r="S29" s="19">
        <v>3000</v>
      </c>
      <c r="T29" s="19">
        <v>2796</v>
      </c>
      <c r="U29" s="19"/>
      <c r="V29" s="19"/>
      <c r="W29" s="19">
        <v>0</v>
      </c>
      <c r="X29" s="19"/>
      <c r="Y29" s="19"/>
      <c r="Z29" s="19"/>
      <c r="AA29" s="19"/>
      <c r="AB29" s="19"/>
      <c r="AC29" s="19"/>
      <c r="AD29" s="19"/>
      <c r="AE29" s="19"/>
      <c r="AF29" s="19"/>
      <c r="AG29" s="21">
        <v>0</v>
      </c>
      <c r="AH29" s="19"/>
      <c r="AI29" s="19"/>
      <c r="AJ29" s="22">
        <v>0</v>
      </c>
      <c r="AK29" s="19"/>
      <c r="AL29" s="19"/>
      <c r="AM29" s="21">
        <v>0</v>
      </c>
      <c r="AN29" s="19"/>
      <c r="AO29" s="19"/>
      <c r="AP29" s="22">
        <v>0</v>
      </c>
      <c r="AQ29" s="19"/>
      <c r="AR29" s="19"/>
      <c r="AS29" s="19"/>
      <c r="AT29" s="19"/>
      <c r="AU29" s="21">
        <v>0</v>
      </c>
      <c r="AV29" s="19"/>
      <c r="AW29" s="19"/>
      <c r="AX29" s="19"/>
      <c r="AY29" s="19"/>
      <c r="AZ29" s="19"/>
      <c r="BA29" s="19"/>
      <c r="BB29" s="19"/>
      <c r="BC29" s="19">
        <v>0</v>
      </c>
      <c r="BD29" s="19"/>
      <c r="BE29" s="19"/>
      <c r="BF29" s="19"/>
      <c r="BG29" s="19">
        <v>0</v>
      </c>
      <c r="BH29" s="19"/>
      <c r="BI29" s="19"/>
      <c r="BJ29" s="19"/>
      <c r="BK29" s="19"/>
      <c r="BL29" s="19"/>
      <c r="BM29" s="19"/>
      <c r="BN29" s="19"/>
      <c r="BO29" s="19"/>
    </row>
    <row r="30" spans="1:67" ht="33" customHeight="1">
      <c r="A30" s="1">
        <v>25</v>
      </c>
      <c r="B30" s="5" t="s">
        <v>36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19"/>
      <c r="P30" s="19"/>
      <c r="Q30" s="19">
        <v>0</v>
      </c>
      <c r="R30" s="19"/>
      <c r="S30" s="19">
        <v>873</v>
      </c>
      <c r="T30" s="19">
        <v>796</v>
      </c>
      <c r="U30" s="19">
        <v>800</v>
      </c>
      <c r="V30" s="19"/>
      <c r="W30" s="19">
        <v>0</v>
      </c>
      <c r="X30" s="19"/>
      <c r="Y30" s="19"/>
      <c r="Z30" s="19"/>
      <c r="AA30" s="19"/>
      <c r="AB30" s="19"/>
      <c r="AC30" s="19"/>
      <c r="AD30" s="19"/>
      <c r="AE30" s="19"/>
      <c r="AF30" s="19"/>
      <c r="AG30" s="21">
        <v>0</v>
      </c>
      <c r="AH30" s="19"/>
      <c r="AI30" s="19"/>
      <c r="AJ30" s="22"/>
      <c r="AK30" s="19"/>
      <c r="AL30" s="19"/>
      <c r="AM30" s="21">
        <v>0</v>
      </c>
      <c r="AN30" s="19"/>
      <c r="AO30" s="19"/>
      <c r="AP30" s="22">
        <v>0</v>
      </c>
      <c r="AQ30" s="19"/>
      <c r="AR30" s="19"/>
      <c r="AS30" s="19"/>
      <c r="AT30" s="19"/>
      <c r="AU30" s="21">
        <v>0</v>
      </c>
      <c r="AV30" s="19"/>
      <c r="AW30" s="19"/>
      <c r="AX30" s="19"/>
      <c r="AY30" s="19"/>
      <c r="AZ30" s="19"/>
      <c r="BA30" s="19"/>
      <c r="BB30" s="19"/>
      <c r="BC30" s="19">
        <v>0</v>
      </c>
      <c r="BD30" s="19"/>
      <c r="BE30" s="19"/>
      <c r="BF30" s="19">
        <v>123</v>
      </c>
      <c r="BG30" s="19">
        <v>111</v>
      </c>
      <c r="BH30" s="19">
        <v>120</v>
      </c>
      <c r="BI30" s="19"/>
      <c r="BJ30" s="19"/>
      <c r="BK30" s="19"/>
      <c r="BL30" s="19"/>
      <c r="BM30" s="19"/>
      <c r="BN30" s="19"/>
      <c r="BO30" s="19"/>
    </row>
    <row r="31" spans="1:67">
      <c r="A31" s="1">
        <v>26</v>
      </c>
      <c r="B31" s="5" t="s">
        <v>58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19"/>
      <c r="P31" s="19"/>
      <c r="Q31" s="19">
        <v>0</v>
      </c>
      <c r="R31" s="19"/>
      <c r="S31" s="19"/>
      <c r="T31" s="19"/>
      <c r="U31" s="19"/>
      <c r="V31" s="19"/>
      <c r="W31" s="19">
        <v>0</v>
      </c>
      <c r="X31" s="19"/>
      <c r="Y31" s="19"/>
      <c r="Z31" s="19"/>
      <c r="AA31" s="19"/>
      <c r="AB31" s="19"/>
      <c r="AC31" s="19"/>
      <c r="AD31" s="19"/>
      <c r="AE31" s="19"/>
      <c r="AF31" s="19"/>
      <c r="AG31" s="21">
        <v>0</v>
      </c>
      <c r="AH31" s="19"/>
      <c r="AI31" s="19"/>
      <c r="AJ31" s="22"/>
      <c r="AK31" s="19"/>
      <c r="AL31" s="19"/>
      <c r="AM31" s="21">
        <v>0</v>
      </c>
      <c r="AN31" s="19"/>
      <c r="AO31" s="19"/>
      <c r="AP31" s="22">
        <v>0</v>
      </c>
      <c r="AQ31" s="19"/>
      <c r="AR31" s="19"/>
      <c r="AS31" s="19"/>
      <c r="AT31" s="19"/>
      <c r="AU31" s="21">
        <v>0</v>
      </c>
      <c r="AV31" s="19"/>
      <c r="AW31" s="19"/>
      <c r="AX31" s="19"/>
      <c r="AY31" s="19"/>
      <c r="AZ31" s="19"/>
      <c r="BA31" s="19"/>
      <c r="BB31" s="19"/>
      <c r="BC31" s="19">
        <v>0</v>
      </c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</row>
    <row r="32" spans="1:67">
      <c r="A32" s="1">
        <v>27</v>
      </c>
      <c r="B32" s="5" t="s">
        <v>38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19"/>
      <c r="P32" s="19"/>
      <c r="Q32" s="19">
        <v>0</v>
      </c>
      <c r="R32" s="19"/>
      <c r="S32" s="19"/>
      <c r="T32" s="19">
        <v>0</v>
      </c>
      <c r="U32" s="19"/>
      <c r="V32" s="19"/>
      <c r="W32" s="19">
        <v>0</v>
      </c>
      <c r="X32" s="19"/>
      <c r="Y32" s="19"/>
      <c r="Z32" s="19"/>
      <c r="AA32" s="19"/>
      <c r="AB32" s="19"/>
      <c r="AC32" s="19"/>
      <c r="AD32" s="19"/>
      <c r="AE32" s="19"/>
      <c r="AF32" s="19"/>
      <c r="AG32" s="21"/>
      <c r="AH32" s="19"/>
      <c r="AI32" s="19"/>
      <c r="AJ32" s="22"/>
      <c r="AK32" s="19"/>
      <c r="AL32" s="19"/>
      <c r="AM32" s="21"/>
      <c r="AN32" s="19"/>
      <c r="AO32" s="19"/>
      <c r="AP32" s="22"/>
      <c r="AQ32" s="19"/>
      <c r="AR32" s="19"/>
      <c r="AS32" s="19"/>
      <c r="AT32" s="19"/>
      <c r="AU32" s="21"/>
      <c r="AV32" s="19"/>
      <c r="AW32" s="19"/>
      <c r="AX32" s="19"/>
      <c r="AY32" s="19"/>
      <c r="AZ32" s="19"/>
      <c r="BA32" s="19"/>
      <c r="BB32" s="19"/>
      <c r="BC32" s="19">
        <v>0</v>
      </c>
      <c r="BD32" s="19"/>
      <c r="BE32" s="19"/>
      <c r="BF32" s="19">
        <v>80</v>
      </c>
      <c r="BG32" s="19">
        <v>73</v>
      </c>
      <c r="BH32" s="19">
        <v>80</v>
      </c>
      <c r="BI32" s="19"/>
      <c r="BJ32" s="19"/>
      <c r="BK32" s="19"/>
      <c r="BL32" s="19"/>
      <c r="BM32" s="19"/>
      <c r="BN32" s="19"/>
      <c r="BO32" s="19"/>
    </row>
    <row r="33" spans="1:67">
      <c r="A33" s="1">
        <v>28</v>
      </c>
      <c r="B33" s="5" t="s">
        <v>39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19"/>
      <c r="P33" s="19"/>
      <c r="Q33" s="19">
        <v>0</v>
      </c>
      <c r="R33" s="19"/>
      <c r="S33" s="19"/>
      <c r="T33" s="19">
        <v>0</v>
      </c>
      <c r="U33" s="19"/>
      <c r="V33" s="19"/>
      <c r="W33" s="19">
        <v>0</v>
      </c>
      <c r="X33" s="19"/>
      <c r="Y33" s="19"/>
      <c r="Z33" s="19"/>
      <c r="AA33" s="19"/>
      <c r="AB33" s="19"/>
      <c r="AC33" s="19"/>
      <c r="AD33" s="19"/>
      <c r="AE33" s="19"/>
      <c r="AF33" s="19"/>
      <c r="AG33" s="21"/>
      <c r="AH33" s="19"/>
      <c r="AI33" s="19"/>
      <c r="AJ33" s="22"/>
      <c r="AK33" s="19"/>
      <c r="AL33" s="19"/>
      <c r="AM33" s="21"/>
      <c r="AN33" s="19"/>
      <c r="AO33" s="19"/>
      <c r="AP33" s="22"/>
      <c r="AQ33" s="19"/>
      <c r="AR33" s="19"/>
      <c r="AS33" s="19"/>
      <c r="AT33" s="19"/>
      <c r="AU33" s="21"/>
      <c r="AV33" s="19"/>
      <c r="AW33" s="19"/>
      <c r="AX33" s="19"/>
      <c r="AY33" s="19"/>
      <c r="AZ33" s="19"/>
      <c r="BA33" s="19"/>
      <c r="BB33" s="19"/>
      <c r="BC33" s="19">
        <v>0</v>
      </c>
      <c r="BD33" s="19"/>
      <c r="BE33" s="19"/>
      <c r="BF33" s="19">
        <v>50</v>
      </c>
      <c r="BG33" s="19">
        <v>37</v>
      </c>
      <c r="BH33" s="19">
        <v>45</v>
      </c>
      <c r="BI33" s="19"/>
      <c r="BJ33" s="19"/>
      <c r="BK33" s="19"/>
      <c r="BL33" s="19"/>
      <c r="BM33" s="19"/>
      <c r="BN33" s="19"/>
      <c r="BO33" s="19"/>
    </row>
    <row r="34" spans="1:67" ht="46.5" customHeight="1">
      <c r="A34" s="1">
        <v>29</v>
      </c>
      <c r="B34" s="5" t="s">
        <v>40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19"/>
      <c r="P34" s="19"/>
      <c r="Q34" s="19">
        <v>0</v>
      </c>
      <c r="R34" s="19"/>
      <c r="S34" s="19"/>
      <c r="T34" s="19">
        <v>0</v>
      </c>
      <c r="U34" s="19"/>
      <c r="V34" s="19"/>
      <c r="W34" s="19">
        <v>0</v>
      </c>
      <c r="X34" s="19"/>
      <c r="Y34" s="19"/>
      <c r="Z34" s="19"/>
      <c r="AA34" s="19"/>
      <c r="AB34" s="19"/>
      <c r="AC34" s="19"/>
      <c r="AD34" s="19"/>
      <c r="AE34" s="19"/>
      <c r="AF34" s="19"/>
      <c r="AG34" s="21"/>
      <c r="AH34" s="19"/>
      <c r="AI34" s="19"/>
      <c r="AJ34" s="22"/>
      <c r="AK34" s="19"/>
      <c r="AL34" s="19"/>
      <c r="AM34" s="21"/>
      <c r="AN34" s="19"/>
      <c r="AO34" s="19"/>
      <c r="AP34" s="22"/>
      <c r="AQ34" s="19"/>
      <c r="AR34" s="19"/>
      <c r="AS34" s="19"/>
      <c r="AT34" s="19"/>
      <c r="AU34" s="21"/>
      <c r="AV34" s="19"/>
      <c r="AW34" s="19"/>
      <c r="AX34" s="19"/>
      <c r="AY34" s="19"/>
      <c r="AZ34" s="19"/>
      <c r="BA34" s="19"/>
      <c r="BB34" s="19"/>
      <c r="BC34" s="19">
        <v>0</v>
      </c>
      <c r="BD34" s="19"/>
      <c r="BE34" s="19"/>
      <c r="BF34" s="19">
        <v>150</v>
      </c>
      <c r="BG34" s="19">
        <v>144</v>
      </c>
      <c r="BH34" s="19">
        <v>150</v>
      </c>
      <c r="BI34" s="19"/>
      <c r="BJ34" s="19"/>
      <c r="BK34" s="19"/>
      <c r="BL34" s="19"/>
      <c r="BM34" s="19"/>
      <c r="BN34" s="19"/>
      <c r="BO34" s="19"/>
    </row>
    <row r="35" spans="1:67" ht="32.25" customHeight="1">
      <c r="A35" s="1">
        <v>30</v>
      </c>
      <c r="B35" s="5" t="s">
        <v>41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19"/>
      <c r="P35" s="19"/>
      <c r="Q35" s="19">
        <v>0</v>
      </c>
      <c r="R35" s="19"/>
      <c r="S35" s="19"/>
      <c r="T35" s="19">
        <v>0</v>
      </c>
      <c r="U35" s="19"/>
      <c r="V35" s="19"/>
      <c r="W35" s="19">
        <v>0</v>
      </c>
      <c r="X35" s="19"/>
      <c r="Y35" s="19"/>
      <c r="Z35" s="19"/>
      <c r="AA35" s="19"/>
      <c r="AB35" s="19"/>
      <c r="AC35" s="19"/>
      <c r="AD35" s="19"/>
      <c r="AE35" s="19"/>
      <c r="AF35" s="19"/>
      <c r="AG35" s="21"/>
      <c r="AH35" s="19"/>
      <c r="AI35" s="19"/>
      <c r="AJ35" s="22"/>
      <c r="AK35" s="19"/>
      <c r="AL35" s="19"/>
      <c r="AM35" s="21"/>
      <c r="AN35" s="19"/>
      <c r="AO35" s="19"/>
      <c r="AP35" s="22"/>
      <c r="AQ35" s="19"/>
      <c r="AR35" s="19"/>
      <c r="AS35" s="19"/>
      <c r="AT35" s="19"/>
      <c r="AU35" s="21"/>
      <c r="AV35" s="19"/>
      <c r="AW35" s="19">
        <v>450</v>
      </c>
      <c r="AX35" s="19">
        <v>366</v>
      </c>
      <c r="AY35" s="19">
        <v>475</v>
      </c>
      <c r="AZ35" s="19"/>
      <c r="BA35" s="19"/>
      <c r="BB35" s="19"/>
      <c r="BC35" s="19">
        <v>0</v>
      </c>
      <c r="BD35" s="19"/>
      <c r="BE35" s="19"/>
      <c r="BF35" s="19"/>
      <c r="BG35" s="19">
        <v>0</v>
      </c>
      <c r="BH35" s="19"/>
      <c r="BI35" s="19"/>
      <c r="BJ35" s="19"/>
      <c r="BK35" s="19"/>
      <c r="BL35" s="19"/>
      <c r="BM35" s="19"/>
      <c r="BN35" s="19"/>
      <c r="BO35" s="19"/>
    </row>
    <row r="36" spans="1:67" ht="31.5">
      <c r="A36" s="1">
        <v>31</v>
      </c>
      <c r="B36" s="5" t="s">
        <v>43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19"/>
      <c r="P36" s="19"/>
      <c r="Q36" s="19">
        <v>0</v>
      </c>
      <c r="R36" s="19"/>
      <c r="S36" s="19">
        <v>300</v>
      </c>
      <c r="T36" s="19">
        <v>334</v>
      </c>
      <c r="U36" s="24">
        <v>0</v>
      </c>
      <c r="V36" s="19"/>
      <c r="W36" s="19">
        <v>0</v>
      </c>
      <c r="X36" s="19"/>
      <c r="Y36" s="19"/>
      <c r="Z36" s="19"/>
      <c r="AA36" s="19"/>
      <c r="AB36" s="19"/>
      <c r="AC36" s="19"/>
      <c r="AD36" s="19"/>
      <c r="AE36" s="19"/>
      <c r="AF36" s="19"/>
      <c r="AG36" s="21"/>
      <c r="AH36" s="19"/>
      <c r="AI36" s="19"/>
      <c r="AJ36" s="22"/>
      <c r="AK36" s="19"/>
      <c r="AL36" s="19"/>
      <c r="AM36" s="21"/>
      <c r="AN36" s="19"/>
      <c r="AO36" s="19"/>
      <c r="AP36" s="22"/>
      <c r="AQ36" s="19"/>
      <c r="AR36" s="19"/>
      <c r="AS36" s="19"/>
      <c r="AT36" s="19"/>
      <c r="AU36" s="21"/>
      <c r="AV36" s="19"/>
      <c r="AW36" s="19"/>
      <c r="AX36" s="19"/>
      <c r="AY36" s="19"/>
      <c r="AZ36" s="19"/>
      <c r="BA36" s="19"/>
      <c r="BB36" s="19"/>
      <c r="BC36" s="19">
        <v>0</v>
      </c>
      <c r="BD36" s="19"/>
      <c r="BE36" s="19"/>
      <c r="BF36" s="19"/>
      <c r="BG36" s="19">
        <v>0</v>
      </c>
      <c r="BH36" s="19"/>
      <c r="BI36" s="19"/>
      <c r="BJ36" s="19"/>
      <c r="BK36" s="19"/>
      <c r="BL36" s="19"/>
      <c r="BM36" s="19"/>
      <c r="BN36" s="19"/>
      <c r="BO36" s="19"/>
    </row>
    <row r="37" spans="1:67">
      <c r="A37" s="1">
        <v>32</v>
      </c>
      <c r="B37" s="5" t="s">
        <v>44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19"/>
      <c r="P37" s="19"/>
      <c r="Q37" s="19">
        <v>0</v>
      </c>
      <c r="R37" s="19"/>
      <c r="S37" s="19">
        <v>682</v>
      </c>
      <c r="T37" s="19">
        <v>695</v>
      </c>
      <c r="U37" s="19">
        <v>1300</v>
      </c>
      <c r="V37" s="19"/>
      <c r="W37" s="19">
        <v>0</v>
      </c>
      <c r="X37" s="19"/>
      <c r="Y37" s="19"/>
      <c r="Z37" s="19"/>
      <c r="AA37" s="19"/>
      <c r="AB37" s="19"/>
      <c r="AC37" s="19"/>
      <c r="AD37" s="19"/>
      <c r="AE37" s="19"/>
      <c r="AF37" s="19"/>
      <c r="AG37" s="21"/>
      <c r="AH37" s="19"/>
      <c r="AI37" s="19"/>
      <c r="AJ37" s="22"/>
      <c r="AK37" s="19"/>
      <c r="AL37" s="19"/>
      <c r="AM37" s="21"/>
      <c r="AN37" s="19"/>
      <c r="AO37" s="19"/>
      <c r="AP37" s="22"/>
      <c r="AQ37" s="19"/>
      <c r="AR37" s="19"/>
      <c r="AS37" s="19"/>
      <c r="AT37" s="19"/>
      <c r="AU37" s="21"/>
      <c r="AV37" s="19"/>
      <c r="AW37" s="19"/>
      <c r="AX37" s="19"/>
      <c r="AY37" s="19"/>
      <c r="AZ37" s="19"/>
      <c r="BA37" s="19"/>
      <c r="BB37" s="19"/>
      <c r="BC37" s="19">
        <v>0</v>
      </c>
      <c r="BD37" s="19"/>
      <c r="BE37" s="19"/>
      <c r="BF37" s="19">
        <v>98</v>
      </c>
      <c r="BG37" s="19">
        <v>93</v>
      </c>
      <c r="BH37" s="19">
        <v>156</v>
      </c>
      <c r="BI37" s="19"/>
      <c r="BJ37" s="19"/>
      <c r="BK37" s="19"/>
      <c r="BL37" s="19"/>
      <c r="BM37" s="19"/>
      <c r="BN37" s="19"/>
      <c r="BO37" s="19"/>
    </row>
    <row r="38" spans="1:67">
      <c r="A38" s="1">
        <v>33</v>
      </c>
      <c r="B38" s="5" t="s">
        <v>59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21"/>
      <c r="AH38" s="19"/>
      <c r="AI38" s="19"/>
      <c r="AJ38" s="22"/>
      <c r="AK38" s="19"/>
      <c r="AL38" s="19"/>
      <c r="AM38" s="21"/>
      <c r="AN38" s="19"/>
      <c r="AO38" s="19"/>
      <c r="AP38" s="22"/>
      <c r="AQ38" s="19"/>
      <c r="AR38" s="19"/>
      <c r="AS38" s="19"/>
      <c r="AT38" s="19"/>
      <c r="AU38" s="21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</row>
    <row r="39" spans="1:67">
      <c r="A39" s="1">
        <v>34</v>
      </c>
      <c r="B39" s="5" t="s">
        <v>60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21"/>
      <c r="AH39" s="19"/>
      <c r="AI39" s="19"/>
      <c r="AJ39" s="22"/>
      <c r="AK39" s="19"/>
      <c r="AL39" s="19"/>
      <c r="AM39" s="21"/>
      <c r="AN39" s="19"/>
      <c r="AO39" s="19"/>
      <c r="AP39" s="22"/>
      <c r="AQ39" s="19"/>
      <c r="AR39" s="19"/>
      <c r="AS39" s="19"/>
      <c r="AT39" s="19"/>
      <c r="AU39" s="21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</row>
    <row r="40" spans="1:67">
      <c r="A40" s="1">
        <v>35</v>
      </c>
      <c r="B40" s="5" t="s">
        <v>61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21"/>
      <c r="AH40" s="19"/>
      <c r="AI40" s="19"/>
      <c r="AJ40" s="22"/>
      <c r="AK40" s="19"/>
      <c r="AL40" s="19"/>
      <c r="AM40" s="21"/>
      <c r="AN40" s="19"/>
      <c r="AO40" s="19"/>
      <c r="AP40" s="22"/>
      <c r="AQ40" s="19"/>
      <c r="AR40" s="19"/>
      <c r="AS40" s="19"/>
      <c r="AT40" s="19"/>
      <c r="AU40" s="21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</row>
    <row r="41" spans="1:67">
      <c r="A41" s="1">
        <v>36</v>
      </c>
      <c r="B41" s="5" t="s">
        <v>62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21"/>
      <c r="AH41" s="19"/>
      <c r="AI41" s="19"/>
      <c r="AJ41" s="22"/>
      <c r="AK41" s="19"/>
      <c r="AL41" s="19"/>
      <c r="AM41" s="21"/>
      <c r="AN41" s="19"/>
      <c r="AO41" s="19"/>
      <c r="AP41" s="22"/>
      <c r="AQ41" s="19"/>
      <c r="AR41" s="19"/>
      <c r="AS41" s="19"/>
      <c r="AT41" s="19"/>
      <c r="AU41" s="21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</row>
    <row r="42" spans="1:67">
      <c r="A42" s="1">
        <v>37</v>
      </c>
      <c r="B42" s="5" t="s">
        <v>63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21"/>
      <c r="AH42" s="19"/>
      <c r="AI42" s="19"/>
      <c r="AJ42" s="22"/>
      <c r="AK42" s="19"/>
      <c r="AL42" s="19"/>
      <c r="AM42" s="21"/>
      <c r="AN42" s="19"/>
      <c r="AO42" s="19"/>
      <c r="AP42" s="22"/>
      <c r="AQ42" s="19"/>
      <c r="AR42" s="19"/>
      <c r="AS42" s="19"/>
      <c r="AT42" s="19"/>
      <c r="AU42" s="21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</row>
    <row r="43" spans="1:67">
      <c r="A43" s="1">
        <v>38</v>
      </c>
      <c r="B43" s="5" t="s">
        <v>64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21"/>
      <c r="AH43" s="19"/>
      <c r="AI43" s="19"/>
      <c r="AJ43" s="22"/>
      <c r="AK43" s="19"/>
      <c r="AL43" s="19"/>
      <c r="AM43" s="21"/>
      <c r="AN43" s="19"/>
      <c r="AO43" s="19"/>
      <c r="AP43" s="22"/>
      <c r="AQ43" s="19"/>
      <c r="AR43" s="19"/>
      <c r="AS43" s="19"/>
      <c r="AT43" s="19"/>
      <c r="AU43" s="21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</row>
    <row r="44" spans="1:67" s="7" customFormat="1">
      <c r="A44" s="3"/>
      <c r="B44" s="6" t="s">
        <v>45</v>
      </c>
      <c r="C44" s="43">
        <v>60758</v>
      </c>
      <c r="D44" s="43">
        <v>16858</v>
      </c>
      <c r="E44" s="43">
        <f>SUM(E5:E43)</f>
        <v>43900</v>
      </c>
      <c r="F44" s="43">
        <f>SUM(F5:F27)</f>
        <v>98473</v>
      </c>
      <c r="G44" s="43">
        <f t="shared" ref="G44:BO44" si="2">SUM(G5:G28)</f>
        <v>86913</v>
      </c>
      <c r="H44" s="43">
        <f>SUM(H5:H43)</f>
        <v>86358</v>
      </c>
      <c r="I44" s="43">
        <v>289</v>
      </c>
      <c r="J44" s="43">
        <v>132</v>
      </c>
      <c r="K44" s="43">
        <f t="shared" si="2"/>
        <v>11560</v>
      </c>
      <c r="L44" s="43">
        <f t="shared" si="2"/>
        <v>30672</v>
      </c>
      <c r="M44" s="43">
        <f>SUM(M5:M17)</f>
        <v>14959</v>
      </c>
      <c r="N44" s="43">
        <f>SUM(N5:N17)</f>
        <v>15713</v>
      </c>
      <c r="O44" s="26">
        <f t="shared" si="2"/>
        <v>490498</v>
      </c>
      <c r="P44" s="26">
        <f t="shared" si="2"/>
        <v>125038</v>
      </c>
      <c r="Q44" s="26">
        <f t="shared" si="2"/>
        <v>113995</v>
      </c>
      <c r="R44" s="26">
        <f t="shared" si="2"/>
        <v>122504</v>
      </c>
      <c r="S44" s="26">
        <f t="shared" si="2"/>
        <v>390293</v>
      </c>
      <c r="T44" s="26">
        <f t="shared" si="2"/>
        <v>309156</v>
      </c>
      <c r="U44" s="26">
        <v>267621</v>
      </c>
      <c r="V44" s="26">
        <f t="shared" si="2"/>
        <v>60836</v>
      </c>
      <c r="W44" s="26">
        <f t="shared" si="2"/>
        <v>47007</v>
      </c>
      <c r="X44" s="26">
        <f t="shared" si="2"/>
        <v>59607</v>
      </c>
      <c r="Y44" s="26">
        <f t="shared" si="2"/>
        <v>10260</v>
      </c>
      <c r="Z44" s="26">
        <f t="shared" si="2"/>
        <v>13619</v>
      </c>
      <c r="AA44" s="26">
        <f t="shared" si="2"/>
        <v>28515</v>
      </c>
      <c r="AB44" s="26">
        <f t="shared" si="2"/>
        <v>0</v>
      </c>
      <c r="AC44" s="26">
        <f t="shared" si="2"/>
        <v>0</v>
      </c>
      <c r="AD44" s="26">
        <f t="shared" si="2"/>
        <v>7586</v>
      </c>
      <c r="AE44" s="26"/>
      <c r="AF44" s="26">
        <f t="shared" si="2"/>
        <v>11680</v>
      </c>
      <c r="AG44" s="26">
        <f t="shared" si="2"/>
        <v>21705</v>
      </c>
      <c r="AH44" s="26">
        <f t="shared" si="2"/>
        <v>13098</v>
      </c>
      <c r="AI44" s="26">
        <f t="shared" si="2"/>
        <v>4200</v>
      </c>
      <c r="AJ44" s="26">
        <f t="shared" si="2"/>
        <v>5075</v>
      </c>
      <c r="AK44" s="26">
        <f t="shared" si="2"/>
        <v>4993</v>
      </c>
      <c r="AL44" s="26">
        <f t="shared" si="2"/>
        <v>22035</v>
      </c>
      <c r="AM44" s="26">
        <f t="shared" si="2"/>
        <v>16920</v>
      </c>
      <c r="AN44" s="26">
        <f t="shared" si="2"/>
        <v>23800</v>
      </c>
      <c r="AO44" s="26">
        <f t="shared" si="2"/>
        <v>7176</v>
      </c>
      <c r="AP44" s="26">
        <f t="shared" si="2"/>
        <v>6827</v>
      </c>
      <c r="AQ44" s="26">
        <f t="shared" si="2"/>
        <v>8045</v>
      </c>
      <c r="AR44" s="26">
        <v>0</v>
      </c>
      <c r="AS44" s="26">
        <v>0</v>
      </c>
      <c r="AT44" s="26">
        <f t="shared" si="2"/>
        <v>0</v>
      </c>
      <c r="AU44" s="26">
        <f t="shared" si="2"/>
        <v>0</v>
      </c>
      <c r="AV44" s="26">
        <f t="shared" si="2"/>
        <v>4000</v>
      </c>
      <c r="AW44" s="26">
        <f t="shared" si="2"/>
        <v>0</v>
      </c>
      <c r="AX44" s="26">
        <f t="shared" si="2"/>
        <v>0</v>
      </c>
      <c r="AY44" s="26">
        <f t="shared" si="2"/>
        <v>0</v>
      </c>
      <c r="AZ44" s="26">
        <f t="shared" si="2"/>
        <v>47888</v>
      </c>
      <c r="BA44" s="26">
        <f t="shared" si="2"/>
        <v>1299</v>
      </c>
      <c r="BB44" s="26">
        <f t="shared" si="2"/>
        <v>33166</v>
      </c>
      <c r="BC44" s="26">
        <f t="shared" si="2"/>
        <v>32691</v>
      </c>
      <c r="BD44" s="26">
        <f t="shared" si="2"/>
        <v>34777</v>
      </c>
      <c r="BE44" s="26">
        <f t="shared" si="2"/>
        <v>232</v>
      </c>
      <c r="BF44" s="26">
        <f t="shared" si="2"/>
        <v>12555</v>
      </c>
      <c r="BG44" s="26">
        <f t="shared" si="2"/>
        <v>11250</v>
      </c>
      <c r="BH44" s="26">
        <f>SUM(BH5:BH28)</f>
        <v>12753</v>
      </c>
      <c r="BI44" s="26">
        <f t="shared" si="2"/>
        <v>158</v>
      </c>
      <c r="BJ44" s="26">
        <f t="shared" si="2"/>
        <v>64405</v>
      </c>
      <c r="BK44" s="26">
        <f t="shared" si="2"/>
        <v>66422</v>
      </c>
      <c r="BL44" s="26">
        <f t="shared" si="2"/>
        <v>63043.58</v>
      </c>
      <c r="BM44" s="26">
        <f t="shared" si="2"/>
        <v>738</v>
      </c>
      <c r="BN44" s="26">
        <f t="shared" si="2"/>
        <v>516</v>
      </c>
      <c r="BO44" s="26">
        <f t="shared" si="2"/>
        <v>1255</v>
      </c>
    </row>
    <row r="45" spans="1:67" s="7" customFormat="1" ht="15.75" customHeight="1">
      <c r="B45" s="7" t="s">
        <v>48</v>
      </c>
      <c r="C45" s="44">
        <v>60758</v>
      </c>
      <c r="D45" s="44"/>
      <c r="E45" s="44"/>
      <c r="F45" s="44">
        <f>G45+K45</f>
        <v>98473</v>
      </c>
      <c r="G45" s="44">
        <v>86913</v>
      </c>
      <c r="H45" s="44"/>
      <c r="I45" s="44"/>
      <c r="J45" s="44">
        <v>266</v>
      </c>
      <c r="K45" s="44">
        <v>11560</v>
      </c>
      <c r="L45" s="44">
        <v>30672</v>
      </c>
      <c r="M45" s="44"/>
      <c r="N45" s="44"/>
      <c r="O45" s="7">
        <v>490498</v>
      </c>
      <c r="R45" s="7">
        <v>122979</v>
      </c>
      <c r="U45" s="7">
        <v>278921</v>
      </c>
      <c r="X45" s="7">
        <v>59607</v>
      </c>
      <c r="Y45" s="7">
        <v>10260</v>
      </c>
      <c r="Z45" s="7">
        <v>13619</v>
      </c>
      <c r="AA45" s="7">
        <v>28515</v>
      </c>
      <c r="AD45" s="7">
        <v>7586</v>
      </c>
      <c r="AH45" s="7">
        <v>13148</v>
      </c>
      <c r="AK45" s="7">
        <v>5018</v>
      </c>
      <c r="AN45" s="7">
        <v>27877</v>
      </c>
      <c r="AQ45" s="7">
        <v>8055</v>
      </c>
      <c r="AR45" s="7">
        <v>295</v>
      </c>
      <c r="AS45" s="7">
        <v>825</v>
      </c>
      <c r="AV45" s="7">
        <v>6172</v>
      </c>
      <c r="AY45" s="7">
        <v>475</v>
      </c>
      <c r="AZ45" s="7">
        <v>47888</v>
      </c>
      <c r="BA45" s="7">
        <v>1299</v>
      </c>
      <c r="BD45" s="7">
        <v>40196</v>
      </c>
      <c r="BH45" s="7">
        <v>15337</v>
      </c>
      <c r="BL45" s="7">
        <v>66044</v>
      </c>
      <c r="BM45" s="7">
        <v>738</v>
      </c>
      <c r="BN45" s="7">
        <v>616</v>
      </c>
      <c r="BO45" s="7">
        <v>1285</v>
      </c>
    </row>
    <row r="46" spans="1:67" s="7" customFormat="1" ht="15.75" customHeight="1">
      <c r="B46" s="7" t="s">
        <v>50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BD46" s="7">
        <v>2338</v>
      </c>
      <c r="BH46" s="7">
        <v>2829</v>
      </c>
    </row>
    <row r="47" spans="1:67" s="7" customFormat="1" ht="15.75" customHeight="1">
      <c r="B47" s="7" t="s">
        <v>49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R47" s="7">
        <v>475</v>
      </c>
      <c r="U47" s="7">
        <v>11300</v>
      </c>
      <c r="AH47" s="7">
        <v>50</v>
      </c>
      <c r="AK47" s="7">
        <v>25</v>
      </c>
      <c r="AN47" s="27">
        <v>4077</v>
      </c>
      <c r="AQ47" s="7">
        <v>10</v>
      </c>
      <c r="AR47" s="7">
        <v>295</v>
      </c>
      <c r="AS47" s="7">
        <v>825</v>
      </c>
      <c r="AV47" s="7">
        <v>2172</v>
      </c>
      <c r="BD47" s="7">
        <v>5419</v>
      </c>
      <c r="BE47" s="7">
        <v>298</v>
      </c>
      <c r="BH47" s="7">
        <f>350+2234</f>
        <v>2584</v>
      </c>
      <c r="BL47" s="7">
        <v>3000</v>
      </c>
      <c r="BO47" s="7">
        <v>30</v>
      </c>
    </row>
    <row r="48" spans="1:67" ht="15.75" customHeight="1">
      <c r="B48" s="2" t="s">
        <v>50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8">
        <f>AN45-AN44</f>
        <v>4077</v>
      </c>
      <c r="AO48" s="2"/>
      <c r="AP48" s="2"/>
      <c r="AQ48" s="2"/>
      <c r="AR48" s="2"/>
      <c r="AS48" s="2"/>
      <c r="AT48" s="2"/>
      <c r="AU48" s="2"/>
      <c r="AV48" s="2">
        <f>AV45-AV47</f>
        <v>4000</v>
      </c>
      <c r="AW48" s="2"/>
      <c r="AX48" s="2"/>
      <c r="AY48" s="2"/>
      <c r="AZ48" s="2"/>
      <c r="BA48" s="2"/>
      <c r="BB48" s="2"/>
      <c r="BC48" s="2"/>
      <c r="BD48" s="2">
        <v>250</v>
      </c>
      <c r="BE48" s="2"/>
      <c r="BF48" s="2"/>
      <c r="BG48" s="2"/>
      <c r="BH48" s="2">
        <v>150</v>
      </c>
      <c r="BI48" s="2"/>
      <c r="BJ48" s="2"/>
      <c r="BK48" s="2"/>
      <c r="BL48" s="2"/>
      <c r="BM48" s="2"/>
      <c r="BN48" s="2"/>
      <c r="BO48" s="2"/>
    </row>
    <row r="49" spans="3:67" ht="15.75" customHeight="1">
      <c r="Z49" s="10">
        <f>Z45-Z44</f>
        <v>0</v>
      </c>
      <c r="AA49" s="10">
        <f>AA45-AA44</f>
        <v>0</v>
      </c>
      <c r="AQ49" s="9">
        <f>AQ45-AQ47</f>
        <v>8045</v>
      </c>
      <c r="AZ49" s="10">
        <f>AZ45-AZ44</f>
        <v>0</v>
      </c>
      <c r="BN49" s="10">
        <f>BN45-BN44</f>
        <v>100</v>
      </c>
    </row>
    <row r="50" spans="3:67" ht="15.75" customHeight="1">
      <c r="C50" s="45">
        <f>C45-C44</f>
        <v>0</v>
      </c>
      <c r="D50" s="45"/>
      <c r="E50" s="45"/>
      <c r="F50" s="45"/>
      <c r="G50" s="45">
        <f t="shared" ref="G50:L50" si="3">G45-G44</f>
        <v>0</v>
      </c>
      <c r="H50" s="45"/>
      <c r="I50" s="45"/>
      <c r="J50" s="45"/>
      <c r="K50" s="45">
        <f t="shared" si="3"/>
        <v>0</v>
      </c>
      <c r="L50" s="45">
        <f t="shared" si="3"/>
        <v>0</v>
      </c>
      <c r="M50" s="45"/>
      <c r="N50" s="45"/>
      <c r="O50" s="9">
        <f>O45-O47</f>
        <v>490498</v>
      </c>
      <c r="R50" s="9">
        <f>R45-R47</f>
        <v>122504</v>
      </c>
      <c r="U50" s="9">
        <f>U45-U47</f>
        <v>267621</v>
      </c>
      <c r="AH50" s="9">
        <f>AH45-AH47</f>
        <v>13098</v>
      </c>
      <c r="AK50" s="10">
        <f>AK45-AK47-AK44</f>
        <v>0</v>
      </c>
      <c r="AN50" s="10">
        <f>AN45-AN47-AN44</f>
        <v>0</v>
      </c>
      <c r="AQ50" s="10">
        <f>AQ44-AQ49</f>
        <v>0</v>
      </c>
      <c r="AR50" s="10"/>
      <c r="AS50" s="10"/>
      <c r="BD50" s="9">
        <f>BD45-BD47</f>
        <v>34777</v>
      </c>
      <c r="BH50" s="9">
        <f>BH45-BH47</f>
        <v>12753</v>
      </c>
      <c r="BJ50" s="10">
        <f>SUM(BJ5:BJ16)</f>
        <v>29905</v>
      </c>
      <c r="BL50" s="10">
        <f>BL45-BL47</f>
        <v>63044</v>
      </c>
    </row>
    <row r="51" spans="3:67" ht="15.75" customHeight="1">
      <c r="AD51" s="10">
        <f>AD45-AD44</f>
        <v>0</v>
      </c>
      <c r="AE51" s="10"/>
      <c r="BD51" s="9">
        <f>BD46-BD48</f>
        <v>2088</v>
      </c>
      <c r="BH51" s="9">
        <f>BH46-BH48</f>
        <v>2679</v>
      </c>
      <c r="BO51" s="9">
        <f>BO45-BO47</f>
        <v>1255</v>
      </c>
    </row>
    <row r="52" spans="3:67" ht="15.75" customHeight="1">
      <c r="S52" s="10">
        <f>R50-R44</f>
        <v>0</v>
      </c>
      <c r="U52" s="9">
        <f>U50/S44</f>
        <v>0.68569254380683231</v>
      </c>
      <c r="X52" s="10">
        <f>X45-X44</f>
        <v>0</v>
      </c>
      <c r="Y52" s="10"/>
      <c r="Z52" s="10"/>
      <c r="AA52" s="10"/>
      <c r="AB52" s="10"/>
      <c r="AC52" s="10"/>
      <c r="AD52" s="10"/>
      <c r="AE52" s="10"/>
    </row>
    <row r="53" spans="3:67" ht="15.75" customHeight="1">
      <c r="O53" s="10">
        <f>O50-O44</f>
        <v>0</v>
      </c>
      <c r="R53" s="10">
        <f>R44-R50</f>
        <v>0</v>
      </c>
      <c r="BD53" s="11">
        <f>BD50-BD44</f>
        <v>0</v>
      </c>
      <c r="BE53" s="11"/>
      <c r="BH53" s="10">
        <f>BH50-BH44</f>
        <v>0</v>
      </c>
      <c r="BI53" s="10"/>
      <c r="BL53" s="10">
        <f>BL45-BL47-BL44</f>
        <v>0.41999999999825377</v>
      </c>
    </row>
    <row r="54" spans="3:67" ht="15.75" customHeight="1">
      <c r="U54" s="10">
        <f>U50-U44</f>
        <v>0</v>
      </c>
    </row>
    <row r="55" spans="3:67" ht="15.75" customHeight="1">
      <c r="BD55" s="10"/>
    </row>
  </sheetData>
  <autoFilter ref="A4:BL44"/>
  <mergeCells count="24">
    <mergeCell ref="B1:C1"/>
    <mergeCell ref="BM2:BO3"/>
    <mergeCell ref="P3:R3"/>
    <mergeCell ref="S3:U3"/>
    <mergeCell ref="V3:X3"/>
    <mergeCell ref="AB3:AD3"/>
    <mergeCell ref="AF3:AH3"/>
    <mergeCell ref="AI3:AK3"/>
    <mergeCell ref="AZ3:BA3"/>
    <mergeCell ref="Y3:AA3"/>
    <mergeCell ref="BF2:BI3"/>
    <mergeCell ref="BB2:BE3"/>
    <mergeCell ref="BJ2:BL3"/>
    <mergeCell ref="A2:A4"/>
    <mergeCell ref="B2:B4"/>
    <mergeCell ref="C2:X2"/>
    <mergeCell ref="AF2:AY2"/>
    <mergeCell ref="AL3:AN3"/>
    <mergeCell ref="AO3:AQ3"/>
    <mergeCell ref="AT3:AV3"/>
    <mergeCell ref="AW3:AY3"/>
    <mergeCell ref="F3:K3"/>
    <mergeCell ref="O3:O4"/>
    <mergeCell ref="C3:E3"/>
  </mergeCells>
  <pageMargins left="0.19685039370078741" right="0.15748031496062992" top="0.23622047244094491" bottom="0.15748031496062992" header="0.23622047244094491" footer="0.31496062992125984"/>
  <pageSetup paperSize="9" scale="59" orientation="landscape" r:id="rId1"/>
  <colBreaks count="4" manualBreakCount="4">
    <brk id="21" max="47" man="1"/>
    <brk id="48" max="47" man="1"/>
    <brk id="61" max="47" man="1"/>
    <brk id="67" max="4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8"/>
  <sheetViews>
    <sheetView topLeftCell="B25" workbookViewId="0">
      <selection activeCell="H1" sqref="H1"/>
    </sheetView>
  </sheetViews>
  <sheetFormatPr defaultColWidth="12.5703125" defaultRowHeight="15.75"/>
  <cols>
    <col min="1" max="1" width="4.140625" style="58" hidden="1" customWidth="1"/>
    <col min="2" max="2" width="4.140625" style="58" customWidth="1"/>
    <col min="3" max="3" width="44.7109375" style="58" customWidth="1"/>
    <col min="4" max="4" width="17.5703125" style="58" customWidth="1"/>
    <col min="5" max="5" width="22.140625" style="58" customWidth="1"/>
    <col min="6" max="6" width="22.42578125" style="58" customWidth="1"/>
    <col min="7" max="7" width="21.140625" style="68" customWidth="1"/>
    <col min="8" max="8" width="24.85546875" style="68" customWidth="1"/>
    <col min="9" max="9" width="14.5703125" style="68" customWidth="1"/>
    <col min="10" max="10" width="28" style="68" customWidth="1"/>
    <col min="11" max="11" width="19.140625" style="68" customWidth="1"/>
    <col min="12" max="12" width="23.28515625" style="68" customWidth="1"/>
    <col min="13" max="13" width="26" style="58" customWidth="1"/>
    <col min="14" max="14" width="12.5703125" style="58" hidden="1" customWidth="1"/>
    <col min="15" max="15" width="3.7109375" style="58" hidden="1" customWidth="1"/>
    <col min="16" max="18" width="12.5703125" style="58" hidden="1" customWidth="1"/>
    <col min="19" max="16384" width="12.5703125" style="58"/>
  </cols>
  <sheetData>
    <row r="1" spans="1:22" s="51" customFormat="1" ht="44.25" customHeight="1">
      <c r="A1" s="47"/>
      <c r="B1" s="113"/>
      <c r="C1" s="117" t="s">
        <v>151</v>
      </c>
      <c r="D1" s="74"/>
      <c r="E1" s="74"/>
      <c r="F1" s="74"/>
      <c r="G1" s="74"/>
      <c r="H1" s="74"/>
      <c r="I1" s="152" t="s">
        <v>152</v>
      </c>
      <c r="J1" s="152"/>
      <c r="K1" s="152"/>
      <c r="L1" s="152"/>
      <c r="M1" s="152"/>
      <c r="N1" s="152"/>
      <c r="O1" s="152"/>
      <c r="P1" s="152"/>
      <c r="Q1" s="152"/>
      <c r="R1" s="152"/>
    </row>
    <row r="2" spans="1:22" s="51" customFormat="1" ht="46.5" customHeight="1">
      <c r="A2" s="76"/>
      <c r="B2" s="76"/>
      <c r="C2" s="153" t="s">
        <v>147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12"/>
      <c r="O2" s="112"/>
      <c r="P2" s="112"/>
      <c r="Q2" s="112"/>
      <c r="R2" s="112"/>
    </row>
    <row r="3" spans="1:22" s="51" customFormat="1" ht="18.75">
      <c r="A3" s="76"/>
      <c r="B3" s="76"/>
      <c r="C3" s="75"/>
      <c r="D3" s="75"/>
      <c r="E3" s="75"/>
      <c r="F3" s="75"/>
      <c r="G3" s="75"/>
      <c r="H3" s="75"/>
      <c r="I3" s="75"/>
      <c r="J3" s="75"/>
      <c r="K3" s="75"/>
      <c r="L3" s="112"/>
      <c r="M3" s="112"/>
      <c r="N3" s="112"/>
      <c r="O3" s="112"/>
      <c r="P3" s="112"/>
      <c r="Q3" s="112"/>
      <c r="R3" s="112"/>
    </row>
    <row r="4" spans="1:22" s="51" customFormat="1" ht="18" customHeight="1">
      <c r="A4" s="121" t="s">
        <v>0</v>
      </c>
      <c r="B4" s="114"/>
      <c r="C4" s="121" t="s">
        <v>1</v>
      </c>
      <c r="D4" s="157" t="s">
        <v>3</v>
      </c>
      <c r="E4" s="155"/>
      <c r="F4" s="155"/>
      <c r="G4" s="155"/>
      <c r="H4" s="158"/>
      <c r="I4" s="154" t="s">
        <v>4</v>
      </c>
      <c r="J4" s="154"/>
      <c r="K4" s="154"/>
      <c r="L4" s="154"/>
      <c r="M4" s="154"/>
    </row>
    <row r="5" spans="1:22" s="51" customFormat="1" ht="60.75" customHeight="1">
      <c r="A5" s="166"/>
      <c r="B5" s="115"/>
      <c r="C5" s="168"/>
      <c r="D5" s="159"/>
      <c r="E5" s="160"/>
      <c r="F5" s="160"/>
      <c r="G5" s="160"/>
      <c r="H5" s="161"/>
      <c r="I5" s="154"/>
      <c r="J5" s="154"/>
      <c r="K5" s="154"/>
      <c r="L5" s="154"/>
      <c r="M5" s="154"/>
    </row>
    <row r="6" spans="1:22" s="51" customFormat="1" ht="60.75" customHeight="1">
      <c r="A6" s="166"/>
      <c r="B6" s="115"/>
      <c r="C6" s="168"/>
      <c r="D6" s="154" t="s">
        <v>98</v>
      </c>
      <c r="E6" s="154"/>
      <c r="F6" s="154"/>
      <c r="G6" s="154"/>
      <c r="H6" s="155" t="s">
        <v>97</v>
      </c>
      <c r="I6" s="154" t="s">
        <v>98</v>
      </c>
      <c r="J6" s="154"/>
      <c r="K6" s="154"/>
      <c r="L6" s="154"/>
      <c r="M6" s="165" t="s">
        <v>97</v>
      </c>
    </row>
    <row r="7" spans="1:22" s="51" customFormat="1" ht="94.5">
      <c r="A7" s="167"/>
      <c r="B7" s="116"/>
      <c r="C7" s="169"/>
      <c r="D7" s="111" t="s">
        <v>145</v>
      </c>
      <c r="E7" s="70" t="s">
        <v>79</v>
      </c>
      <c r="F7" s="70" t="s">
        <v>99</v>
      </c>
      <c r="G7" s="52" t="s">
        <v>95</v>
      </c>
      <c r="H7" s="156"/>
      <c r="I7" s="111" t="s">
        <v>145</v>
      </c>
      <c r="J7" s="48" t="s">
        <v>94</v>
      </c>
      <c r="K7" s="53" t="s">
        <v>95</v>
      </c>
      <c r="L7" s="48" t="s">
        <v>96</v>
      </c>
      <c r="M7" s="165"/>
    </row>
    <row r="8" spans="1:22">
      <c r="A8" s="54">
        <v>1</v>
      </c>
      <c r="B8" s="54">
        <v>1</v>
      </c>
      <c r="C8" s="71" t="s">
        <v>15</v>
      </c>
      <c r="D8" s="55">
        <v>925</v>
      </c>
      <c r="E8" s="55"/>
      <c r="F8" s="55"/>
      <c r="G8" s="56"/>
      <c r="H8" s="56"/>
      <c r="I8" s="34">
        <v>280</v>
      </c>
      <c r="J8" s="34"/>
      <c r="K8" s="57"/>
      <c r="L8" s="34"/>
      <c r="M8" s="57"/>
    </row>
    <row r="9" spans="1:22">
      <c r="A9" s="54">
        <v>2</v>
      </c>
      <c r="B9" s="54">
        <v>2</v>
      </c>
      <c r="C9" s="71" t="s">
        <v>16</v>
      </c>
      <c r="D9" s="55">
        <v>563</v>
      </c>
      <c r="E9" s="55"/>
      <c r="F9" s="55"/>
      <c r="G9" s="56"/>
      <c r="H9" s="56"/>
      <c r="I9" s="34">
        <v>280</v>
      </c>
      <c r="J9" s="34"/>
      <c r="K9" s="57"/>
      <c r="L9" s="34"/>
      <c r="M9" s="57"/>
    </row>
    <row r="10" spans="1:22">
      <c r="A10" s="54">
        <v>3</v>
      </c>
      <c r="B10" s="54">
        <v>3</v>
      </c>
      <c r="C10" s="71" t="s">
        <v>17</v>
      </c>
      <c r="D10" s="55">
        <v>650</v>
      </c>
      <c r="E10" s="55"/>
      <c r="F10" s="55"/>
      <c r="G10" s="56"/>
      <c r="H10" s="56"/>
      <c r="I10" s="34">
        <v>280</v>
      </c>
      <c r="J10" s="34"/>
      <c r="K10" s="57"/>
      <c r="L10" s="34"/>
      <c r="M10" s="57"/>
      <c r="S10" s="162"/>
      <c r="T10" s="163"/>
      <c r="U10" s="163"/>
      <c r="V10" s="164"/>
    </row>
    <row r="11" spans="1:22">
      <c r="A11" s="54">
        <v>4</v>
      </c>
      <c r="B11" s="54">
        <v>4</v>
      </c>
      <c r="C11" s="71" t="s">
        <v>18</v>
      </c>
      <c r="D11" s="55">
        <v>960</v>
      </c>
      <c r="E11" s="55"/>
      <c r="F11" s="55">
        <v>10</v>
      </c>
      <c r="G11" s="56"/>
      <c r="H11" s="56"/>
      <c r="I11" s="34">
        <v>330</v>
      </c>
      <c r="J11" s="34"/>
      <c r="K11" s="57"/>
      <c r="L11" s="34"/>
      <c r="M11" s="57"/>
    </row>
    <row r="12" spans="1:22">
      <c r="A12" s="54">
        <v>5</v>
      </c>
      <c r="B12" s="54">
        <v>5</v>
      </c>
      <c r="C12" s="71" t="s">
        <v>19</v>
      </c>
      <c r="D12" s="55">
        <v>512</v>
      </c>
      <c r="E12" s="55"/>
      <c r="F12" s="55"/>
      <c r="G12" s="56"/>
      <c r="H12" s="56"/>
      <c r="I12" s="34">
        <v>280</v>
      </c>
      <c r="J12" s="34"/>
      <c r="K12" s="57"/>
      <c r="L12" s="34"/>
      <c r="M12" s="57"/>
    </row>
    <row r="13" spans="1:22">
      <c r="A13" s="54">
        <v>6</v>
      </c>
      <c r="B13" s="54">
        <v>6</v>
      </c>
      <c r="C13" s="71" t="s">
        <v>20</v>
      </c>
      <c r="D13" s="55">
        <v>621</v>
      </c>
      <c r="E13" s="55"/>
      <c r="F13" s="55"/>
      <c r="G13" s="56"/>
      <c r="H13" s="56"/>
      <c r="I13" s="34">
        <v>260</v>
      </c>
      <c r="J13" s="34"/>
      <c r="K13" s="57"/>
      <c r="L13" s="34"/>
      <c r="M13" s="57"/>
    </row>
    <row r="14" spans="1:22">
      <c r="A14" s="54">
        <v>7</v>
      </c>
      <c r="B14" s="54">
        <v>7</v>
      </c>
      <c r="C14" s="71" t="s">
        <v>21</v>
      </c>
      <c r="D14" s="55">
        <v>610</v>
      </c>
      <c r="E14" s="55"/>
      <c r="F14" s="55"/>
      <c r="G14" s="56"/>
      <c r="H14" s="56"/>
      <c r="I14" s="34">
        <v>260</v>
      </c>
      <c r="J14" s="34"/>
      <c r="K14" s="57"/>
      <c r="L14" s="34"/>
      <c r="M14" s="57"/>
    </row>
    <row r="15" spans="1:22">
      <c r="A15" s="54">
        <v>8</v>
      </c>
      <c r="B15" s="54">
        <v>8</v>
      </c>
      <c r="C15" s="71" t="s">
        <v>22</v>
      </c>
      <c r="D15" s="55">
        <v>564</v>
      </c>
      <c r="E15" s="55"/>
      <c r="F15" s="55"/>
      <c r="G15" s="56"/>
      <c r="H15" s="56"/>
      <c r="I15" s="34">
        <v>260</v>
      </c>
      <c r="J15" s="34"/>
      <c r="K15" s="57"/>
      <c r="L15" s="34"/>
      <c r="M15" s="57"/>
    </row>
    <row r="16" spans="1:22" ht="31.5">
      <c r="A16" s="54">
        <v>9</v>
      </c>
      <c r="B16" s="54">
        <v>9</v>
      </c>
      <c r="C16" s="71" t="s">
        <v>23</v>
      </c>
      <c r="D16" s="55">
        <v>560</v>
      </c>
      <c r="E16" s="55"/>
      <c r="F16" s="55"/>
      <c r="G16" s="56"/>
      <c r="H16" s="56"/>
      <c r="I16" s="34">
        <v>280</v>
      </c>
      <c r="J16" s="34"/>
      <c r="K16" s="57"/>
      <c r="L16" s="34"/>
      <c r="M16" s="57"/>
    </row>
    <row r="17" spans="1:13">
      <c r="A17" s="54">
        <v>10</v>
      </c>
      <c r="B17" s="54">
        <v>10</v>
      </c>
      <c r="C17" s="71" t="s">
        <v>24</v>
      </c>
      <c r="D17" s="55">
        <v>472</v>
      </c>
      <c r="E17" s="55"/>
      <c r="F17" s="55"/>
      <c r="G17" s="56"/>
      <c r="H17" s="56"/>
      <c r="I17" s="34">
        <v>230</v>
      </c>
      <c r="J17" s="34"/>
      <c r="K17" s="57"/>
      <c r="L17" s="34"/>
      <c r="M17" s="57"/>
    </row>
    <row r="18" spans="1:13">
      <c r="A18" s="54">
        <v>11</v>
      </c>
      <c r="B18" s="54">
        <v>11</v>
      </c>
      <c r="C18" s="71" t="s">
        <v>25</v>
      </c>
      <c r="D18" s="55">
        <v>560</v>
      </c>
      <c r="E18" s="55"/>
      <c r="F18" s="55"/>
      <c r="G18" s="56"/>
      <c r="H18" s="56"/>
      <c r="I18" s="34">
        <v>200</v>
      </c>
      <c r="J18" s="34"/>
      <c r="K18" s="57"/>
      <c r="L18" s="34"/>
      <c r="M18" s="57"/>
    </row>
    <row r="19" spans="1:13">
      <c r="A19" s="54">
        <v>12</v>
      </c>
      <c r="B19" s="54">
        <v>12</v>
      </c>
      <c r="C19" s="71" t="s">
        <v>26</v>
      </c>
      <c r="D19" s="55">
        <v>862</v>
      </c>
      <c r="E19" s="55"/>
      <c r="F19" s="55"/>
      <c r="G19" s="56"/>
      <c r="H19" s="56"/>
      <c r="I19" s="34">
        <v>320</v>
      </c>
      <c r="J19" s="34"/>
      <c r="K19" s="57"/>
      <c r="L19" s="34"/>
      <c r="M19" s="57"/>
    </row>
    <row r="20" spans="1:13">
      <c r="A20" s="54">
        <v>13</v>
      </c>
      <c r="B20" s="54">
        <v>13</v>
      </c>
      <c r="C20" s="71" t="s">
        <v>27</v>
      </c>
      <c r="D20" s="55"/>
      <c r="E20" s="55"/>
      <c r="F20" s="55"/>
      <c r="G20" s="56"/>
      <c r="H20" s="56"/>
      <c r="I20" s="34">
        <v>2920</v>
      </c>
      <c r="J20" s="34"/>
      <c r="K20" s="57"/>
      <c r="L20" s="34"/>
      <c r="M20" s="57">
        <v>80</v>
      </c>
    </row>
    <row r="21" spans="1:13">
      <c r="A21" s="54">
        <v>14</v>
      </c>
      <c r="B21" s="54">
        <v>14</v>
      </c>
      <c r="C21" s="71" t="s">
        <v>29</v>
      </c>
      <c r="D21" s="55"/>
      <c r="E21" s="55"/>
      <c r="F21" s="55"/>
      <c r="G21" s="56"/>
      <c r="H21" s="56"/>
      <c r="I21" s="34"/>
      <c r="J21" s="34"/>
      <c r="K21" s="57"/>
      <c r="L21" s="34"/>
      <c r="M21" s="57"/>
    </row>
    <row r="22" spans="1:13" ht="31.5">
      <c r="A22" s="54">
        <v>15</v>
      </c>
      <c r="B22" s="54">
        <v>15</v>
      </c>
      <c r="C22" s="71" t="s">
        <v>28</v>
      </c>
      <c r="D22" s="55">
        <v>13639</v>
      </c>
      <c r="E22" s="55">
        <v>232</v>
      </c>
      <c r="F22" s="55">
        <v>639</v>
      </c>
      <c r="G22" s="56"/>
      <c r="H22" s="56">
        <v>980</v>
      </c>
      <c r="I22" s="59">
        <v>819</v>
      </c>
      <c r="J22" s="34"/>
      <c r="K22" s="57"/>
      <c r="L22" s="59"/>
      <c r="M22" s="57">
        <v>100</v>
      </c>
    </row>
    <row r="23" spans="1:13">
      <c r="A23" s="54">
        <v>16</v>
      </c>
      <c r="B23" s="54">
        <v>16</v>
      </c>
      <c r="C23" s="71" t="s">
        <v>37</v>
      </c>
      <c r="D23" s="55">
        <v>4870</v>
      </c>
      <c r="E23" s="55"/>
      <c r="F23" s="55">
        <v>45</v>
      </c>
      <c r="G23" s="56"/>
      <c r="H23" s="56">
        <v>275</v>
      </c>
      <c r="I23" s="34">
        <v>1423</v>
      </c>
      <c r="J23" s="34"/>
      <c r="K23" s="57"/>
      <c r="L23" s="34"/>
      <c r="M23" s="57">
        <v>336</v>
      </c>
    </row>
    <row r="24" spans="1:13">
      <c r="A24" s="54">
        <v>17</v>
      </c>
      <c r="B24" s="54">
        <v>17</v>
      </c>
      <c r="C24" s="71" t="s">
        <v>30</v>
      </c>
      <c r="D24" s="55">
        <v>2209</v>
      </c>
      <c r="E24" s="55"/>
      <c r="F24" s="55">
        <v>30</v>
      </c>
      <c r="G24" s="56">
        <v>2209</v>
      </c>
      <c r="H24" s="56"/>
      <c r="I24" s="60">
        <v>2212</v>
      </c>
      <c r="J24" s="34"/>
      <c r="K24" s="57">
        <v>2212</v>
      </c>
      <c r="L24" s="60"/>
      <c r="M24" s="57"/>
    </row>
    <row r="25" spans="1:13">
      <c r="A25" s="54">
        <v>18</v>
      </c>
      <c r="B25" s="54">
        <v>18</v>
      </c>
      <c r="C25" s="71" t="s">
        <v>31</v>
      </c>
      <c r="D25" s="55">
        <v>1300</v>
      </c>
      <c r="E25" s="55"/>
      <c r="F25" s="55"/>
      <c r="G25" s="56"/>
      <c r="H25" s="56"/>
      <c r="I25" s="34">
        <v>300</v>
      </c>
      <c r="J25" s="34"/>
      <c r="K25" s="57"/>
      <c r="L25" s="34">
        <v>158</v>
      </c>
      <c r="M25" s="57"/>
    </row>
    <row r="26" spans="1:13">
      <c r="A26" s="54">
        <v>19</v>
      </c>
      <c r="B26" s="54">
        <v>19</v>
      </c>
      <c r="C26" s="71" t="s">
        <v>33</v>
      </c>
      <c r="D26" s="55">
        <v>1200</v>
      </c>
      <c r="E26" s="55"/>
      <c r="F26" s="55"/>
      <c r="G26" s="56"/>
      <c r="H26" s="56"/>
      <c r="I26" s="34">
        <v>68</v>
      </c>
      <c r="J26" s="34"/>
      <c r="K26" s="57"/>
      <c r="L26" s="34"/>
      <c r="M26" s="57"/>
    </row>
    <row r="27" spans="1:13" ht="31.5">
      <c r="A27" s="54">
        <v>20</v>
      </c>
      <c r="B27" s="54">
        <v>20</v>
      </c>
      <c r="C27" s="71" t="s">
        <v>35</v>
      </c>
      <c r="D27" s="55">
        <v>3700</v>
      </c>
      <c r="E27" s="55"/>
      <c r="F27" s="55">
        <v>28</v>
      </c>
      <c r="G27" s="56"/>
      <c r="H27" s="56"/>
      <c r="I27" s="34">
        <v>1200</v>
      </c>
      <c r="J27" s="34"/>
      <c r="K27" s="57"/>
      <c r="L27" s="34"/>
      <c r="M27" s="57"/>
    </row>
    <row r="28" spans="1:13">
      <c r="A28" s="54">
        <v>21</v>
      </c>
      <c r="B28" s="54">
        <v>21</v>
      </c>
      <c r="C28" s="71" t="s">
        <v>34</v>
      </c>
      <c r="D28" s="55"/>
      <c r="E28" s="55"/>
      <c r="F28" s="55"/>
      <c r="G28" s="56"/>
      <c r="H28" s="56"/>
      <c r="I28" s="34"/>
      <c r="J28" s="34"/>
      <c r="K28" s="57"/>
      <c r="L28" s="34"/>
      <c r="M28" s="57"/>
    </row>
    <row r="29" spans="1:13">
      <c r="A29" s="54">
        <v>22</v>
      </c>
      <c r="B29" s="54">
        <v>22</v>
      </c>
      <c r="C29" s="71" t="s">
        <v>42</v>
      </c>
      <c r="D29" s="55"/>
      <c r="E29" s="55"/>
      <c r="F29" s="55"/>
      <c r="G29" s="56"/>
      <c r="H29" s="56"/>
      <c r="I29" s="34"/>
      <c r="J29" s="34"/>
      <c r="K29" s="57"/>
      <c r="L29" s="34"/>
      <c r="M29" s="57"/>
    </row>
    <row r="30" spans="1:13">
      <c r="A30" s="54">
        <v>23</v>
      </c>
      <c r="B30" s="54">
        <v>23</v>
      </c>
      <c r="C30" s="71" t="s">
        <v>47</v>
      </c>
      <c r="D30" s="55"/>
      <c r="E30" s="55"/>
      <c r="F30" s="55"/>
      <c r="G30" s="56"/>
      <c r="H30" s="56"/>
      <c r="I30" s="34"/>
      <c r="J30" s="34"/>
      <c r="K30" s="57"/>
      <c r="L30" s="34"/>
      <c r="M30" s="57"/>
    </row>
    <row r="31" spans="1:13" s="66" customFormat="1">
      <c r="A31" s="61"/>
      <c r="B31" s="54"/>
      <c r="C31" s="72" t="s">
        <v>51</v>
      </c>
      <c r="D31" s="62">
        <v>0</v>
      </c>
      <c r="E31" s="62">
        <v>0</v>
      </c>
      <c r="F31" s="62"/>
      <c r="G31" s="63"/>
      <c r="H31" s="63"/>
      <c r="I31" s="64"/>
      <c r="J31" s="64"/>
      <c r="K31" s="65"/>
      <c r="L31" s="64">
        <f t="shared" ref="L31" si="0">SUM(L32:L46)</f>
        <v>0</v>
      </c>
      <c r="M31" s="65"/>
    </row>
    <row r="32" spans="1:13" ht="47.25">
      <c r="A32" s="54">
        <v>24</v>
      </c>
      <c r="B32" s="54">
        <v>24</v>
      </c>
      <c r="C32" s="71" t="s">
        <v>32</v>
      </c>
      <c r="D32" s="55"/>
      <c r="E32" s="55"/>
      <c r="F32" s="55"/>
      <c r="G32" s="56"/>
      <c r="H32" s="56"/>
      <c r="I32" s="34"/>
      <c r="J32" s="34"/>
      <c r="K32" s="57"/>
      <c r="L32" s="34"/>
      <c r="M32" s="57"/>
    </row>
    <row r="33" spans="1:13" ht="33" customHeight="1">
      <c r="A33" s="54">
        <v>25</v>
      </c>
      <c r="B33" s="54">
        <v>25</v>
      </c>
      <c r="C33" s="71" t="s">
        <v>36</v>
      </c>
      <c r="D33" s="55"/>
      <c r="E33" s="55"/>
      <c r="F33" s="55"/>
      <c r="G33" s="56"/>
      <c r="H33" s="56"/>
      <c r="I33" s="60">
        <v>120</v>
      </c>
      <c r="J33" s="34"/>
      <c r="K33" s="57"/>
      <c r="L33" s="34"/>
      <c r="M33" s="57"/>
    </row>
    <row r="34" spans="1:13">
      <c r="A34" s="54">
        <v>26</v>
      </c>
      <c r="B34" s="54">
        <v>26</v>
      </c>
      <c r="C34" s="71" t="s">
        <v>58</v>
      </c>
      <c r="D34" s="55"/>
      <c r="E34" s="55"/>
      <c r="F34" s="55"/>
      <c r="G34" s="56"/>
      <c r="H34" s="56"/>
      <c r="I34" s="34"/>
      <c r="J34" s="34"/>
      <c r="K34" s="57"/>
      <c r="L34" s="34"/>
      <c r="M34" s="57"/>
    </row>
    <row r="35" spans="1:13">
      <c r="A35" s="54">
        <v>27</v>
      </c>
      <c r="B35" s="54">
        <v>27</v>
      </c>
      <c r="C35" s="71" t="s">
        <v>38</v>
      </c>
      <c r="D35" s="55"/>
      <c r="E35" s="55"/>
      <c r="F35" s="55"/>
      <c r="G35" s="56"/>
      <c r="H35" s="56"/>
      <c r="I35" s="34">
        <v>80</v>
      </c>
      <c r="J35" s="34">
        <v>80</v>
      </c>
      <c r="K35" s="57"/>
      <c r="L35" s="34"/>
      <c r="M35" s="57"/>
    </row>
    <row r="36" spans="1:13">
      <c r="A36" s="54">
        <v>28</v>
      </c>
      <c r="B36" s="54">
        <v>28</v>
      </c>
      <c r="C36" s="71" t="s">
        <v>39</v>
      </c>
      <c r="D36" s="55"/>
      <c r="E36" s="55"/>
      <c r="F36" s="55"/>
      <c r="G36" s="56"/>
      <c r="H36" s="56"/>
      <c r="I36" s="34">
        <v>45</v>
      </c>
      <c r="J36" s="34">
        <v>45</v>
      </c>
      <c r="K36" s="57"/>
      <c r="L36" s="34"/>
      <c r="M36" s="57"/>
    </row>
    <row r="37" spans="1:13" ht="46.5" customHeight="1">
      <c r="A37" s="54">
        <v>29</v>
      </c>
      <c r="B37" s="54">
        <v>29</v>
      </c>
      <c r="C37" s="71" t="s">
        <v>40</v>
      </c>
      <c r="D37" s="55"/>
      <c r="E37" s="55"/>
      <c r="F37" s="55"/>
      <c r="G37" s="56"/>
      <c r="H37" s="56"/>
      <c r="I37" s="34">
        <v>150</v>
      </c>
      <c r="J37" s="34"/>
      <c r="K37" s="57"/>
      <c r="L37" s="34"/>
      <c r="M37" s="57"/>
    </row>
    <row r="38" spans="1:13" ht="32.25" customHeight="1">
      <c r="A38" s="54">
        <v>30</v>
      </c>
      <c r="B38" s="54">
        <v>30</v>
      </c>
      <c r="C38" s="71" t="s">
        <v>41</v>
      </c>
      <c r="D38" s="55"/>
      <c r="E38" s="55"/>
      <c r="F38" s="55"/>
      <c r="G38" s="56"/>
      <c r="H38" s="56"/>
      <c r="I38" s="34"/>
      <c r="J38" s="34"/>
      <c r="K38" s="57"/>
      <c r="L38" s="34"/>
      <c r="M38" s="57"/>
    </row>
    <row r="39" spans="1:13" ht="31.5">
      <c r="A39" s="54">
        <v>31</v>
      </c>
      <c r="B39" s="54">
        <v>31</v>
      </c>
      <c r="C39" s="71" t="s">
        <v>43</v>
      </c>
      <c r="D39" s="55"/>
      <c r="E39" s="55"/>
      <c r="F39" s="55"/>
      <c r="G39" s="56"/>
      <c r="H39" s="56"/>
      <c r="I39" s="34"/>
      <c r="J39" s="34"/>
      <c r="K39" s="57"/>
      <c r="L39" s="34"/>
      <c r="M39" s="57"/>
    </row>
    <row r="40" spans="1:13">
      <c r="A40" s="54">
        <v>32</v>
      </c>
      <c r="B40" s="54">
        <v>32</v>
      </c>
      <c r="C40" s="71" t="s">
        <v>44</v>
      </c>
      <c r="D40" s="55"/>
      <c r="E40" s="55"/>
      <c r="F40" s="55"/>
      <c r="G40" s="56"/>
      <c r="H40" s="56"/>
      <c r="I40" s="34">
        <v>156</v>
      </c>
      <c r="J40" s="34"/>
      <c r="K40" s="57"/>
      <c r="L40" s="34"/>
      <c r="M40" s="57"/>
    </row>
    <row r="41" spans="1:13">
      <c r="A41" s="54">
        <v>33</v>
      </c>
      <c r="B41" s="54">
        <v>33</v>
      </c>
      <c r="C41" s="71" t="s">
        <v>59</v>
      </c>
      <c r="D41" s="55"/>
      <c r="E41" s="55"/>
      <c r="F41" s="55"/>
      <c r="G41" s="56"/>
      <c r="H41" s="56"/>
      <c r="I41" s="34"/>
      <c r="J41" s="34"/>
      <c r="K41" s="57"/>
      <c r="L41" s="34"/>
      <c r="M41" s="57"/>
    </row>
    <row r="42" spans="1:13">
      <c r="A42" s="54">
        <v>34</v>
      </c>
      <c r="B42" s="54">
        <v>34</v>
      </c>
      <c r="C42" s="71" t="s">
        <v>60</v>
      </c>
      <c r="D42" s="55"/>
      <c r="E42" s="55"/>
      <c r="F42" s="55"/>
      <c r="G42" s="56"/>
      <c r="H42" s="56"/>
      <c r="I42" s="34"/>
      <c r="J42" s="34"/>
      <c r="K42" s="57"/>
      <c r="L42" s="34"/>
      <c r="M42" s="57"/>
    </row>
    <row r="43" spans="1:13">
      <c r="A43" s="54">
        <v>35</v>
      </c>
      <c r="B43" s="54">
        <v>35</v>
      </c>
      <c r="C43" s="71" t="s">
        <v>61</v>
      </c>
      <c r="D43" s="55"/>
      <c r="E43" s="55"/>
      <c r="F43" s="55"/>
      <c r="G43" s="56"/>
      <c r="H43" s="56"/>
      <c r="I43" s="34"/>
      <c r="J43" s="34"/>
      <c r="K43" s="57"/>
      <c r="L43" s="34"/>
      <c r="M43" s="57"/>
    </row>
    <row r="44" spans="1:13">
      <c r="A44" s="54">
        <v>36</v>
      </c>
      <c r="B44" s="54">
        <v>36</v>
      </c>
      <c r="C44" s="71" t="s">
        <v>62</v>
      </c>
      <c r="D44" s="55"/>
      <c r="E44" s="55"/>
      <c r="F44" s="55"/>
      <c r="G44" s="56"/>
      <c r="H44" s="56"/>
      <c r="I44" s="34"/>
      <c r="J44" s="34"/>
      <c r="K44" s="57"/>
      <c r="L44" s="34"/>
      <c r="M44" s="57"/>
    </row>
    <row r="45" spans="1:13">
      <c r="A45" s="54">
        <v>37</v>
      </c>
      <c r="B45" s="54">
        <v>37</v>
      </c>
      <c r="C45" s="71" t="s">
        <v>63</v>
      </c>
      <c r="D45" s="55"/>
      <c r="E45" s="55"/>
      <c r="F45" s="55"/>
      <c r="G45" s="56"/>
      <c r="H45" s="56"/>
      <c r="I45" s="34"/>
      <c r="J45" s="34"/>
      <c r="K45" s="57"/>
      <c r="L45" s="34"/>
      <c r="M45" s="57"/>
    </row>
    <row r="46" spans="1:13">
      <c r="A46" s="54">
        <v>38</v>
      </c>
      <c r="B46" s="54">
        <v>38</v>
      </c>
      <c r="C46" s="71" t="s">
        <v>64</v>
      </c>
      <c r="D46" s="55"/>
      <c r="E46" s="55"/>
      <c r="F46" s="55"/>
      <c r="G46" s="56"/>
      <c r="H46" s="56"/>
      <c r="I46" s="34"/>
      <c r="J46" s="34"/>
      <c r="K46" s="57"/>
      <c r="L46" s="34"/>
      <c r="M46" s="57"/>
    </row>
    <row r="47" spans="1:13" s="66" customFormat="1">
      <c r="A47" s="61"/>
      <c r="B47" s="61"/>
      <c r="C47" s="72" t="s">
        <v>45</v>
      </c>
      <c r="D47" s="62">
        <v>34777</v>
      </c>
      <c r="E47" s="62">
        <v>232</v>
      </c>
      <c r="F47" s="62"/>
      <c r="G47" s="63">
        <f t="shared" ref="G47:M47" si="1">SUM(G8:G31)</f>
        <v>2209</v>
      </c>
      <c r="H47" s="63"/>
      <c r="I47" s="64">
        <f>SUM(I8:I46)</f>
        <v>12753</v>
      </c>
      <c r="J47" s="64">
        <f>SUM(J8:J46)</f>
        <v>125</v>
      </c>
      <c r="K47" s="64">
        <f>SUM(K8:K46)</f>
        <v>2212</v>
      </c>
      <c r="L47" s="64">
        <f>SUM(L8:L31)</f>
        <v>158</v>
      </c>
      <c r="M47" s="64">
        <f t="shared" si="1"/>
        <v>516</v>
      </c>
    </row>
    <row r="48" spans="1:13" s="66" customFormat="1" ht="15.75" customHeight="1">
      <c r="C48" s="73"/>
      <c r="G48" s="67"/>
      <c r="H48" s="67"/>
      <c r="I48" s="67"/>
      <c r="J48" s="67"/>
      <c r="K48" s="67"/>
      <c r="L48" s="67"/>
    </row>
    <row r="49" spans="3:12" s="66" customFormat="1" ht="15.75" customHeight="1">
      <c r="C49" s="73"/>
      <c r="G49" s="67"/>
      <c r="H49" s="67"/>
      <c r="I49" s="67"/>
      <c r="J49" s="67"/>
      <c r="K49" s="67"/>
      <c r="L49" s="67"/>
    </row>
    <row r="50" spans="3:12" s="66" customFormat="1" ht="15.75" customHeight="1">
      <c r="C50" s="73"/>
      <c r="G50" s="67"/>
      <c r="H50" s="67"/>
      <c r="I50" s="67"/>
      <c r="J50" s="67"/>
      <c r="K50" s="67"/>
      <c r="L50" s="67"/>
    </row>
    <row r="51" spans="3:12" ht="15.75" customHeight="1"/>
    <row r="52" spans="3:12" ht="15.75" customHeight="1"/>
    <row r="53" spans="3:12" ht="15.75" customHeight="1"/>
    <row r="54" spans="3:12" ht="15.75" customHeight="1"/>
    <row r="55" spans="3:12" ht="15.75" customHeight="1"/>
    <row r="56" spans="3:12" ht="15.75" customHeight="1">
      <c r="K56" s="69"/>
      <c r="L56" s="69"/>
    </row>
    <row r="57" spans="3:12" ht="15.75" customHeight="1"/>
    <row r="58" spans="3:12" ht="15.75" customHeight="1"/>
  </sheetData>
  <mergeCells count="11">
    <mergeCell ref="S10:V10"/>
    <mergeCell ref="M6:M7"/>
    <mergeCell ref="I6:L6"/>
    <mergeCell ref="I4:M5"/>
    <mergeCell ref="A4:A7"/>
    <mergeCell ref="C4:C7"/>
    <mergeCell ref="I1:R1"/>
    <mergeCell ref="C2:M2"/>
    <mergeCell ref="D6:G6"/>
    <mergeCell ref="H6:H7"/>
    <mergeCell ref="D4:H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F355"/>
  <sheetViews>
    <sheetView topLeftCell="B7" zoomScale="70" zoomScaleNormal="70" workbookViewId="0">
      <selection activeCell="P49" sqref="P49"/>
    </sheetView>
  </sheetViews>
  <sheetFormatPr defaultColWidth="12.5703125" defaultRowHeight="12.75"/>
  <cols>
    <col min="1" max="1" width="4.140625" style="2" hidden="1" customWidth="1"/>
    <col min="2" max="2" width="44.7109375" style="2" customWidth="1"/>
    <col min="3" max="3" width="19.140625" style="2" customWidth="1"/>
    <col min="4" max="12" width="11.7109375" style="38" customWidth="1"/>
    <col min="13" max="13" width="13.85546875" style="38" customWidth="1"/>
    <col min="14" max="69" width="11.7109375" style="38" customWidth="1"/>
    <col min="70" max="84" width="12.5703125" style="38"/>
    <col min="85" max="16384" width="12.5703125" style="2"/>
  </cols>
  <sheetData>
    <row r="1" spans="1:84">
      <c r="A1" s="2" t="s">
        <v>100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84" ht="60" customHeight="1">
      <c r="A2" s="4"/>
      <c r="B2" s="30"/>
      <c r="C2" s="30"/>
      <c r="D2" s="30"/>
      <c r="E2" s="30"/>
      <c r="F2" s="30"/>
      <c r="G2" s="30"/>
      <c r="H2" s="30"/>
      <c r="I2" s="184" t="s">
        <v>152</v>
      </c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</row>
    <row r="3" spans="1:84" ht="43.5" customHeight="1">
      <c r="A3" s="77"/>
      <c r="B3" s="175" t="s">
        <v>146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</row>
    <row r="4" spans="1:84" ht="18" customHeight="1">
      <c r="A4" s="178" t="s">
        <v>0</v>
      </c>
      <c r="B4" s="181" t="s">
        <v>1</v>
      </c>
      <c r="C4" s="95"/>
      <c r="D4" s="144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31"/>
      <c r="X4" s="31"/>
      <c r="Y4" s="31"/>
      <c r="Z4" s="31"/>
    </row>
    <row r="5" spans="1:84" ht="60.75" customHeight="1">
      <c r="A5" s="179"/>
      <c r="B5" s="182"/>
      <c r="C5" s="29"/>
      <c r="D5" s="172" t="s">
        <v>86</v>
      </c>
      <c r="E5" s="172"/>
      <c r="F5" s="172"/>
      <c r="G5" s="172" t="s">
        <v>77</v>
      </c>
      <c r="H5" s="173"/>
      <c r="I5" s="173"/>
      <c r="J5" s="173"/>
      <c r="K5" s="173"/>
      <c r="L5" s="173"/>
      <c r="M5" s="41"/>
      <c r="N5" s="41"/>
      <c r="O5" s="41"/>
      <c r="P5" s="174" t="s">
        <v>103</v>
      </c>
      <c r="Q5" s="197" t="s">
        <v>101</v>
      </c>
      <c r="R5" s="89"/>
      <c r="S5" s="194" t="s">
        <v>65</v>
      </c>
      <c r="T5" s="191" t="s">
        <v>52</v>
      </c>
      <c r="U5" s="93"/>
      <c r="V5" s="2"/>
      <c r="W5" s="190" t="s">
        <v>8</v>
      </c>
      <c r="X5" s="190"/>
      <c r="Y5" s="190"/>
      <c r="Z5" s="190"/>
    </row>
    <row r="6" spans="1:84" ht="60.75" customHeight="1">
      <c r="A6" s="179"/>
      <c r="B6" s="182"/>
      <c r="C6" s="176" t="s">
        <v>102</v>
      </c>
      <c r="D6" s="170" t="s">
        <v>90</v>
      </c>
      <c r="E6" s="170" t="s">
        <v>92</v>
      </c>
      <c r="F6" s="170" t="s">
        <v>91</v>
      </c>
      <c r="G6" s="170" t="s">
        <v>78</v>
      </c>
      <c r="H6" s="170" t="s">
        <v>69</v>
      </c>
      <c r="I6" s="170" t="s">
        <v>93</v>
      </c>
      <c r="J6" s="200" t="s">
        <v>104</v>
      </c>
      <c r="K6" s="201"/>
      <c r="L6" s="170" t="s">
        <v>89</v>
      </c>
      <c r="M6" s="41"/>
      <c r="N6" s="41"/>
      <c r="O6" s="41"/>
      <c r="P6" s="174"/>
      <c r="Q6" s="198"/>
      <c r="R6" s="90"/>
      <c r="S6" s="195"/>
      <c r="T6" s="192"/>
      <c r="U6" s="185" t="s">
        <v>73</v>
      </c>
      <c r="V6" s="186"/>
      <c r="W6" s="185" t="s">
        <v>78</v>
      </c>
      <c r="X6" s="187" t="s">
        <v>105</v>
      </c>
      <c r="Y6" s="188"/>
      <c r="Z6" s="189"/>
    </row>
    <row r="7" spans="1:84" ht="98.25" customHeight="1">
      <c r="A7" s="180"/>
      <c r="B7" s="182"/>
      <c r="C7" s="177"/>
      <c r="D7" s="171"/>
      <c r="E7" s="171"/>
      <c r="F7" s="171"/>
      <c r="G7" s="171"/>
      <c r="H7" s="171"/>
      <c r="I7" s="171"/>
      <c r="J7" s="41" t="s">
        <v>87</v>
      </c>
      <c r="K7" s="41" t="s">
        <v>88</v>
      </c>
      <c r="L7" s="171"/>
      <c r="M7" s="41" t="s">
        <v>106</v>
      </c>
      <c r="N7" s="41" t="s">
        <v>84</v>
      </c>
      <c r="O7" s="41" t="s">
        <v>85</v>
      </c>
      <c r="P7" s="174"/>
      <c r="Q7" s="199"/>
      <c r="R7" s="91" t="s">
        <v>7</v>
      </c>
      <c r="S7" s="196"/>
      <c r="T7" s="193"/>
      <c r="U7" s="18" t="s">
        <v>74</v>
      </c>
      <c r="V7" s="94" t="s">
        <v>75</v>
      </c>
      <c r="W7" s="185"/>
      <c r="X7" s="15" t="s">
        <v>72</v>
      </c>
      <c r="Y7" s="15" t="s">
        <v>70</v>
      </c>
      <c r="Z7" s="15" t="s">
        <v>71</v>
      </c>
    </row>
    <row r="8" spans="1:84" ht="15.75">
      <c r="A8" s="1">
        <v>1</v>
      </c>
      <c r="B8" s="81" t="s">
        <v>15</v>
      </c>
      <c r="C8" s="84">
        <v>3206.79</v>
      </c>
      <c r="D8" s="82">
        <v>2800</v>
      </c>
      <c r="E8" s="82">
        <v>900</v>
      </c>
      <c r="F8" s="82">
        <v>1900</v>
      </c>
      <c r="G8" s="82">
        <f>H8+L8</f>
        <v>5869</v>
      </c>
      <c r="H8" s="82">
        <v>5262</v>
      </c>
      <c r="I8" s="82">
        <v>5256</v>
      </c>
      <c r="J8" s="82">
        <v>0</v>
      </c>
      <c r="K8" s="82">
        <v>6</v>
      </c>
      <c r="L8" s="82">
        <v>607</v>
      </c>
      <c r="M8" s="82">
        <v>1611</v>
      </c>
      <c r="N8" s="82">
        <v>786</v>
      </c>
      <c r="O8" s="82">
        <v>825</v>
      </c>
      <c r="P8" s="83">
        <v>16300</v>
      </c>
      <c r="Q8" s="19">
        <v>5500</v>
      </c>
      <c r="R8" s="19">
        <v>12500</v>
      </c>
      <c r="S8" s="84"/>
      <c r="T8" s="19"/>
      <c r="U8" s="19">
        <v>2516</v>
      </c>
      <c r="V8" s="84">
        <v>150</v>
      </c>
      <c r="W8" s="92">
        <v>2268</v>
      </c>
      <c r="X8" s="20"/>
      <c r="Y8" s="20">
        <v>715</v>
      </c>
      <c r="Z8" s="20">
        <v>1498</v>
      </c>
    </row>
    <row r="9" spans="1:84" ht="15.75">
      <c r="A9" s="1">
        <v>2</v>
      </c>
      <c r="B9" s="5" t="s">
        <v>16</v>
      </c>
      <c r="C9" s="84">
        <v>2070.4499999999998</v>
      </c>
      <c r="D9" s="42">
        <v>1900</v>
      </c>
      <c r="E9" s="42">
        <v>800</v>
      </c>
      <c r="F9" s="42">
        <v>1100</v>
      </c>
      <c r="G9" s="42">
        <f t="shared" ref="G9:G23" si="0">H9+L9</f>
        <v>4320</v>
      </c>
      <c r="H9" s="42">
        <v>3909</v>
      </c>
      <c r="I9" s="42">
        <v>3895</v>
      </c>
      <c r="J9" s="42">
        <v>0</v>
      </c>
      <c r="K9" s="42">
        <v>14</v>
      </c>
      <c r="L9" s="42">
        <v>411</v>
      </c>
      <c r="M9" s="42">
        <v>1091</v>
      </c>
      <c r="N9" s="42">
        <v>532</v>
      </c>
      <c r="O9" s="42">
        <v>559</v>
      </c>
      <c r="P9" s="78">
        <v>11100</v>
      </c>
      <c r="Q9" s="19">
        <v>4000</v>
      </c>
      <c r="R9" s="19">
        <v>8500</v>
      </c>
      <c r="S9" s="84"/>
      <c r="T9" s="19"/>
      <c r="U9" s="19">
        <v>1703</v>
      </c>
      <c r="V9" s="19"/>
      <c r="W9" s="20">
        <v>1600</v>
      </c>
      <c r="X9" s="20"/>
      <c r="Y9" s="19">
        <v>484</v>
      </c>
      <c r="Z9" s="19">
        <v>1014</v>
      </c>
    </row>
    <row r="10" spans="1:84" ht="15.75">
      <c r="A10" s="1">
        <v>3</v>
      </c>
      <c r="B10" s="5" t="s">
        <v>17</v>
      </c>
      <c r="C10" s="84">
        <v>2311.1999999999998</v>
      </c>
      <c r="D10" s="42">
        <v>2000</v>
      </c>
      <c r="E10" s="42">
        <v>800</v>
      </c>
      <c r="F10" s="42">
        <v>1200</v>
      </c>
      <c r="G10" s="42">
        <f t="shared" si="0"/>
        <v>3713</v>
      </c>
      <c r="H10" s="42">
        <v>3265</v>
      </c>
      <c r="I10" s="42">
        <v>3257</v>
      </c>
      <c r="J10" s="42">
        <v>0</v>
      </c>
      <c r="K10" s="42">
        <v>8</v>
      </c>
      <c r="L10" s="42">
        <v>448</v>
      </c>
      <c r="M10" s="42">
        <v>1187</v>
      </c>
      <c r="N10" s="42">
        <v>579</v>
      </c>
      <c r="O10" s="42">
        <v>608</v>
      </c>
      <c r="P10" s="78">
        <v>12000</v>
      </c>
      <c r="Q10" s="19">
        <v>4300</v>
      </c>
      <c r="R10" s="19">
        <v>9000</v>
      </c>
      <c r="S10" s="84"/>
      <c r="T10" s="19"/>
      <c r="U10" s="19">
        <v>1854</v>
      </c>
      <c r="V10" s="19"/>
      <c r="W10" s="19">
        <v>1700</v>
      </c>
      <c r="X10" s="20"/>
      <c r="Y10" s="19">
        <v>527</v>
      </c>
      <c r="Z10" s="19">
        <v>1104</v>
      </c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</row>
    <row r="11" spans="1:84" ht="15.75">
      <c r="A11" s="1">
        <v>4</v>
      </c>
      <c r="B11" s="5" t="s">
        <v>18</v>
      </c>
      <c r="C11" s="84">
        <v>3351.24</v>
      </c>
      <c r="D11" s="42">
        <v>2700</v>
      </c>
      <c r="E11" s="42">
        <v>1700</v>
      </c>
      <c r="F11" s="49">
        <v>1000</v>
      </c>
      <c r="G11" s="42">
        <f t="shared" si="0"/>
        <v>8064</v>
      </c>
      <c r="H11" s="42">
        <v>7409</v>
      </c>
      <c r="I11" s="42">
        <v>7391</v>
      </c>
      <c r="J11" s="42">
        <v>0</v>
      </c>
      <c r="K11" s="42">
        <v>18</v>
      </c>
      <c r="L11" s="42">
        <v>655</v>
      </c>
      <c r="M11" s="42">
        <v>1739</v>
      </c>
      <c r="N11" s="42">
        <v>848</v>
      </c>
      <c r="O11" s="42">
        <v>891</v>
      </c>
      <c r="P11" s="78">
        <v>17600</v>
      </c>
      <c r="Q11" s="19">
        <v>5934</v>
      </c>
      <c r="R11" s="19">
        <v>14000</v>
      </c>
      <c r="S11" s="84"/>
      <c r="T11" s="19"/>
      <c r="U11" s="19">
        <v>2714</v>
      </c>
      <c r="V11" s="19">
        <v>150</v>
      </c>
      <c r="W11" s="19">
        <v>2388</v>
      </c>
      <c r="X11" s="20"/>
      <c r="Y11" s="19">
        <v>772</v>
      </c>
      <c r="Z11" s="19">
        <v>1616</v>
      </c>
    </row>
    <row r="12" spans="1:84" ht="15.75">
      <c r="A12" s="1">
        <v>5</v>
      </c>
      <c r="B12" s="5" t="s">
        <v>19</v>
      </c>
      <c r="C12" s="84">
        <v>2003.04</v>
      </c>
      <c r="D12" s="19">
        <v>1800</v>
      </c>
      <c r="E12" s="19">
        <v>700</v>
      </c>
      <c r="F12" s="19">
        <v>1100</v>
      </c>
      <c r="G12" s="19">
        <f t="shared" si="0"/>
        <v>4002</v>
      </c>
      <c r="H12" s="19">
        <v>3598</v>
      </c>
      <c r="I12" s="19">
        <v>3592</v>
      </c>
      <c r="J12" s="19">
        <v>0</v>
      </c>
      <c r="K12" s="19">
        <v>6</v>
      </c>
      <c r="L12" s="19">
        <v>404</v>
      </c>
      <c r="M12" s="19">
        <v>1071</v>
      </c>
      <c r="N12" s="19">
        <v>522</v>
      </c>
      <c r="O12" s="19">
        <v>549</v>
      </c>
      <c r="P12" s="84">
        <v>10900</v>
      </c>
      <c r="Q12" s="19">
        <v>3870</v>
      </c>
      <c r="R12" s="19">
        <v>8500</v>
      </c>
      <c r="S12" s="84"/>
      <c r="T12" s="19"/>
      <c r="U12" s="19">
        <v>1672</v>
      </c>
      <c r="V12" s="19">
        <v>279</v>
      </c>
      <c r="W12" s="19">
        <v>1500</v>
      </c>
      <c r="X12" s="20"/>
      <c r="Y12" s="19">
        <v>476</v>
      </c>
      <c r="Z12" s="19">
        <v>996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15.75">
      <c r="A13" s="1">
        <v>6</v>
      </c>
      <c r="B13" s="5" t="s">
        <v>20</v>
      </c>
      <c r="C13" s="84">
        <v>1752.66</v>
      </c>
      <c r="D13" s="19">
        <v>1800</v>
      </c>
      <c r="E13" s="19">
        <v>800</v>
      </c>
      <c r="F13" s="24">
        <v>1000</v>
      </c>
      <c r="G13" s="19">
        <f t="shared" si="0"/>
        <v>3310</v>
      </c>
      <c r="H13" s="19">
        <v>2978</v>
      </c>
      <c r="I13" s="19">
        <v>2971</v>
      </c>
      <c r="J13" s="19">
        <v>0</v>
      </c>
      <c r="K13" s="19">
        <v>7</v>
      </c>
      <c r="L13" s="19">
        <v>332</v>
      </c>
      <c r="M13" s="19">
        <v>880</v>
      </c>
      <c r="N13" s="19">
        <v>429</v>
      </c>
      <c r="O13" s="19">
        <v>451</v>
      </c>
      <c r="P13" s="84">
        <v>10200</v>
      </c>
      <c r="Q13" s="19">
        <v>3200</v>
      </c>
      <c r="R13" s="19">
        <v>7500</v>
      </c>
      <c r="S13" s="84"/>
      <c r="T13" s="19"/>
      <c r="U13" s="19">
        <v>1374</v>
      </c>
      <c r="V13" s="19"/>
      <c r="W13" s="19">
        <v>1412</v>
      </c>
      <c r="X13" s="20"/>
      <c r="Y13" s="19">
        <v>391</v>
      </c>
      <c r="Z13" s="19">
        <v>818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15.75">
      <c r="A14" s="1">
        <v>7</v>
      </c>
      <c r="B14" s="5" t="s">
        <v>21</v>
      </c>
      <c r="C14" s="84">
        <v>1954.89</v>
      </c>
      <c r="D14" s="19">
        <v>1900</v>
      </c>
      <c r="E14" s="19">
        <v>900</v>
      </c>
      <c r="F14" s="19">
        <v>1000</v>
      </c>
      <c r="G14" s="19">
        <f t="shared" si="0"/>
        <v>4094</v>
      </c>
      <c r="H14" s="19">
        <v>3678</v>
      </c>
      <c r="I14" s="19">
        <v>3666</v>
      </c>
      <c r="J14" s="19">
        <v>0</v>
      </c>
      <c r="K14" s="19">
        <v>12</v>
      </c>
      <c r="L14" s="19">
        <v>416</v>
      </c>
      <c r="M14" s="19">
        <v>1103</v>
      </c>
      <c r="N14" s="19">
        <v>538</v>
      </c>
      <c r="O14" s="19">
        <v>565</v>
      </c>
      <c r="P14" s="84">
        <v>11200</v>
      </c>
      <c r="Q14" s="19">
        <v>4000</v>
      </c>
      <c r="R14" s="19">
        <v>9000</v>
      </c>
      <c r="S14" s="84"/>
      <c r="T14" s="19"/>
      <c r="U14" s="19">
        <v>1722</v>
      </c>
      <c r="V14" s="19"/>
      <c r="W14" s="19">
        <v>1700</v>
      </c>
      <c r="X14" s="20"/>
      <c r="Y14" s="19">
        <v>490</v>
      </c>
      <c r="Z14" s="19">
        <v>1025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15.75">
      <c r="A15" s="1">
        <v>8</v>
      </c>
      <c r="B15" s="5" t="s">
        <v>22</v>
      </c>
      <c r="C15" s="84">
        <v>2176.38</v>
      </c>
      <c r="D15" s="19">
        <v>2000</v>
      </c>
      <c r="E15" s="19">
        <v>800</v>
      </c>
      <c r="F15" s="19">
        <v>1200</v>
      </c>
      <c r="G15" s="19">
        <f t="shared" si="0"/>
        <v>4958</v>
      </c>
      <c r="H15" s="19">
        <v>4514</v>
      </c>
      <c r="I15" s="19">
        <v>4503</v>
      </c>
      <c r="J15" s="19">
        <v>0</v>
      </c>
      <c r="K15" s="19">
        <v>11</v>
      </c>
      <c r="L15" s="19">
        <v>444</v>
      </c>
      <c r="M15" s="19">
        <v>1178</v>
      </c>
      <c r="N15" s="19">
        <v>574</v>
      </c>
      <c r="O15" s="19">
        <v>604</v>
      </c>
      <c r="P15" s="84">
        <v>11900</v>
      </c>
      <c r="Q15" s="19">
        <v>4250</v>
      </c>
      <c r="R15" s="19">
        <v>9000</v>
      </c>
      <c r="S15" s="84"/>
      <c r="T15" s="19"/>
      <c r="U15" s="19">
        <v>1839</v>
      </c>
      <c r="V15" s="19"/>
      <c r="W15" s="19">
        <v>1700</v>
      </c>
      <c r="X15" s="20"/>
      <c r="Y15" s="19">
        <v>523</v>
      </c>
      <c r="Z15" s="19">
        <v>1095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ht="31.5">
      <c r="A16" s="1">
        <v>9</v>
      </c>
      <c r="B16" s="5" t="s">
        <v>23</v>
      </c>
      <c r="C16" s="84">
        <v>1926</v>
      </c>
      <c r="D16" s="19">
        <v>2100</v>
      </c>
      <c r="E16" s="19">
        <v>1000</v>
      </c>
      <c r="F16" s="19">
        <v>1100</v>
      </c>
      <c r="G16" s="19">
        <f t="shared" si="0"/>
        <v>5124</v>
      </c>
      <c r="H16" s="19">
        <v>4675</v>
      </c>
      <c r="I16" s="19">
        <v>4662</v>
      </c>
      <c r="J16" s="19">
        <v>0</v>
      </c>
      <c r="K16" s="19">
        <v>13</v>
      </c>
      <c r="L16" s="19">
        <v>449</v>
      </c>
      <c r="M16" s="19">
        <v>1190</v>
      </c>
      <c r="N16" s="19">
        <v>580</v>
      </c>
      <c r="O16" s="19">
        <v>610</v>
      </c>
      <c r="P16" s="84">
        <v>12000</v>
      </c>
      <c r="Q16" s="19">
        <v>4300</v>
      </c>
      <c r="R16" s="19">
        <v>9000</v>
      </c>
      <c r="S16" s="84"/>
      <c r="T16" s="19"/>
      <c r="U16" s="19">
        <v>1858</v>
      </c>
      <c r="V16" s="19"/>
      <c r="W16" s="19">
        <v>1700</v>
      </c>
      <c r="X16" s="20"/>
      <c r="Y16" s="19">
        <v>529</v>
      </c>
      <c r="Z16" s="19">
        <v>1107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ht="15.75">
      <c r="A17" s="1">
        <v>10</v>
      </c>
      <c r="B17" s="5" t="s">
        <v>24</v>
      </c>
      <c r="C17" s="84">
        <v>1839.33</v>
      </c>
      <c r="D17" s="19">
        <v>1700</v>
      </c>
      <c r="E17" s="19">
        <v>700</v>
      </c>
      <c r="F17" s="19">
        <v>1000</v>
      </c>
      <c r="G17" s="19">
        <f t="shared" si="0"/>
        <v>3850</v>
      </c>
      <c r="H17" s="19">
        <v>3469</v>
      </c>
      <c r="I17" s="19">
        <v>3453</v>
      </c>
      <c r="J17" s="19">
        <v>0</v>
      </c>
      <c r="K17" s="19">
        <v>16</v>
      </c>
      <c r="L17" s="19">
        <v>381</v>
      </c>
      <c r="M17" s="19">
        <v>1010</v>
      </c>
      <c r="N17" s="19">
        <v>493</v>
      </c>
      <c r="O17" s="19">
        <v>517</v>
      </c>
      <c r="P17" s="84">
        <v>10200</v>
      </c>
      <c r="Q17" s="19">
        <v>3650</v>
      </c>
      <c r="R17" s="19">
        <v>8000</v>
      </c>
      <c r="S17" s="84"/>
      <c r="T17" s="19"/>
      <c r="U17" s="19">
        <v>1577</v>
      </c>
      <c r="V17" s="19"/>
      <c r="W17" s="19">
        <v>1600</v>
      </c>
      <c r="X17" s="20"/>
      <c r="Y17" s="19">
        <v>449</v>
      </c>
      <c r="Z17" s="19">
        <v>939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ht="15.75">
      <c r="A18" s="1">
        <v>11</v>
      </c>
      <c r="B18" s="5" t="s">
        <v>25</v>
      </c>
      <c r="C18" s="84">
        <v>3081.6</v>
      </c>
      <c r="D18" s="19">
        <v>2800</v>
      </c>
      <c r="E18" s="19">
        <v>1000</v>
      </c>
      <c r="F18" s="19">
        <v>1800</v>
      </c>
      <c r="G18" s="19">
        <f t="shared" si="0"/>
        <v>6227</v>
      </c>
      <c r="H18" s="19">
        <v>5625</v>
      </c>
      <c r="I18" s="19">
        <v>5612</v>
      </c>
      <c r="J18" s="19">
        <v>0</v>
      </c>
      <c r="K18" s="19">
        <v>13</v>
      </c>
      <c r="L18" s="19">
        <v>602</v>
      </c>
      <c r="M18" s="19">
        <v>1598</v>
      </c>
      <c r="N18" s="19">
        <v>779</v>
      </c>
      <c r="O18" s="19">
        <v>819</v>
      </c>
      <c r="P18" s="84">
        <v>16200</v>
      </c>
      <c r="Q18" s="19">
        <v>5600</v>
      </c>
      <c r="R18" s="19">
        <v>14000</v>
      </c>
      <c r="S18" s="84"/>
      <c r="T18" s="19"/>
      <c r="U18" s="19">
        <v>2495</v>
      </c>
      <c r="V18" s="19"/>
      <c r="W18" s="19">
        <v>2207</v>
      </c>
      <c r="X18" s="20"/>
      <c r="Y18" s="19">
        <v>709</v>
      </c>
      <c r="Z18" s="19">
        <v>1485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15.75">
      <c r="A19" s="1">
        <v>12</v>
      </c>
      <c r="B19" s="5" t="s">
        <v>26</v>
      </c>
      <c r="C19" s="84">
        <v>2870</v>
      </c>
      <c r="D19" s="19">
        <v>2800</v>
      </c>
      <c r="E19" s="19">
        <v>1300</v>
      </c>
      <c r="F19" s="19">
        <v>1500</v>
      </c>
      <c r="G19" s="19">
        <f t="shared" si="0"/>
        <v>6511</v>
      </c>
      <c r="H19" s="19">
        <v>5897</v>
      </c>
      <c r="I19" s="19">
        <v>5887</v>
      </c>
      <c r="J19" s="19">
        <v>0</v>
      </c>
      <c r="K19" s="19">
        <v>10</v>
      </c>
      <c r="L19" s="19">
        <v>614</v>
      </c>
      <c r="M19" s="19">
        <v>1630</v>
      </c>
      <c r="N19" s="19">
        <v>795</v>
      </c>
      <c r="O19" s="19">
        <v>835</v>
      </c>
      <c r="P19" s="84">
        <v>16500</v>
      </c>
      <c r="Q19" s="19">
        <v>5900</v>
      </c>
      <c r="R19" s="19">
        <v>13000</v>
      </c>
      <c r="S19" s="84"/>
      <c r="T19" s="19"/>
      <c r="U19" s="19">
        <v>2544</v>
      </c>
      <c r="V19" s="19">
        <v>70</v>
      </c>
      <c r="W19" s="19">
        <v>2239</v>
      </c>
      <c r="X19" s="20"/>
      <c r="Y19" s="19">
        <v>724</v>
      </c>
      <c r="Z19" s="19">
        <v>1515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15.75">
      <c r="A20" s="1">
        <v>13</v>
      </c>
      <c r="B20" s="5" t="s">
        <v>27</v>
      </c>
      <c r="C20" s="84"/>
      <c r="D20" s="42">
        <v>2458</v>
      </c>
      <c r="E20" s="42">
        <v>2458</v>
      </c>
      <c r="F20" s="42">
        <v>0</v>
      </c>
      <c r="G20" s="42">
        <f>H20+L20</f>
        <v>38010</v>
      </c>
      <c r="H20" s="42">
        <v>32213</v>
      </c>
      <c r="I20" s="42">
        <v>32213</v>
      </c>
      <c r="J20" s="42">
        <v>0</v>
      </c>
      <c r="K20" s="42">
        <v>0</v>
      </c>
      <c r="L20" s="42">
        <v>5797</v>
      </c>
      <c r="M20" s="42">
        <v>15384</v>
      </c>
      <c r="N20" s="42">
        <v>7504</v>
      </c>
      <c r="O20" s="42">
        <v>7880</v>
      </c>
      <c r="P20" s="78">
        <v>56098</v>
      </c>
      <c r="Q20" s="19">
        <v>5000</v>
      </c>
      <c r="R20" s="19">
        <v>29500</v>
      </c>
      <c r="S20" s="84">
        <v>300</v>
      </c>
      <c r="T20" s="19"/>
      <c r="U20" s="19">
        <v>19020</v>
      </c>
      <c r="V20" s="19">
        <v>650</v>
      </c>
      <c r="W20" s="19">
        <v>19333</v>
      </c>
      <c r="X20" s="19"/>
      <c r="Y20" s="19">
        <v>5030</v>
      </c>
      <c r="Z20" s="19">
        <v>14303</v>
      </c>
    </row>
    <row r="21" spans="1:84" ht="15.75">
      <c r="A21" s="1">
        <v>14</v>
      </c>
      <c r="B21" s="5" t="s">
        <v>29</v>
      </c>
      <c r="C21" s="84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78">
        <v>54000</v>
      </c>
      <c r="Q21" s="19">
        <v>15000</v>
      </c>
      <c r="R21" s="19">
        <v>11000</v>
      </c>
      <c r="S21" s="84"/>
      <c r="T21" s="19"/>
      <c r="U21" s="19"/>
      <c r="V21" s="19"/>
      <c r="W21" s="19"/>
      <c r="X21" s="19"/>
      <c r="Y21" s="19"/>
      <c r="Z21" s="19"/>
    </row>
    <row r="22" spans="1:84" ht="31.5">
      <c r="A22" s="1">
        <v>15</v>
      </c>
      <c r="B22" s="5" t="s">
        <v>28</v>
      </c>
      <c r="C22" s="84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78">
        <v>43200</v>
      </c>
      <c r="Q22" s="19">
        <v>14000</v>
      </c>
      <c r="R22" s="24">
        <v>4700</v>
      </c>
      <c r="S22" s="87">
        <v>100</v>
      </c>
      <c r="T22" s="19"/>
      <c r="U22" s="19">
        <v>5000</v>
      </c>
      <c r="V22" s="19"/>
      <c r="W22" s="19">
        <v>100</v>
      </c>
      <c r="X22" s="19"/>
      <c r="Y22" s="19"/>
      <c r="Z22" s="19"/>
    </row>
    <row r="23" spans="1:84" ht="15.75">
      <c r="A23" s="1">
        <v>16</v>
      </c>
      <c r="B23" s="5" t="s">
        <v>37</v>
      </c>
      <c r="C23" s="84"/>
      <c r="D23" s="42">
        <v>29000</v>
      </c>
      <c r="E23" s="42">
        <v>0</v>
      </c>
      <c r="F23" s="42">
        <v>29000</v>
      </c>
      <c r="G23" s="42">
        <f t="shared" si="0"/>
        <v>421</v>
      </c>
      <c r="H23" s="42">
        <v>421</v>
      </c>
      <c r="I23" s="42">
        <v>0</v>
      </c>
      <c r="J23" s="42">
        <v>289</v>
      </c>
      <c r="K23" s="42">
        <v>132</v>
      </c>
      <c r="L23" s="42">
        <v>0</v>
      </c>
      <c r="M23" s="42">
        <v>0</v>
      </c>
      <c r="N23" s="42">
        <v>0</v>
      </c>
      <c r="O23" s="42">
        <v>0</v>
      </c>
      <c r="P23" s="78">
        <v>142950</v>
      </c>
      <c r="Q23" s="19">
        <v>34000</v>
      </c>
      <c r="R23" s="19">
        <v>69821</v>
      </c>
      <c r="S23" s="84">
        <v>338</v>
      </c>
      <c r="T23" s="19">
        <v>1886</v>
      </c>
      <c r="U23" s="19"/>
      <c r="V23" s="19"/>
      <c r="W23" s="19">
        <v>7500</v>
      </c>
      <c r="X23" s="19"/>
      <c r="Y23" s="19">
        <v>1800</v>
      </c>
      <c r="Z23" s="19"/>
    </row>
    <row r="24" spans="1:84" ht="15.75">
      <c r="A24" s="1">
        <v>17</v>
      </c>
      <c r="B24" s="5" t="s">
        <v>30</v>
      </c>
      <c r="C24" s="84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78">
        <v>7600</v>
      </c>
      <c r="Q24" s="19"/>
      <c r="R24" s="19">
        <v>2500</v>
      </c>
      <c r="S24" s="84"/>
      <c r="T24" s="19"/>
      <c r="U24" s="19"/>
      <c r="V24" s="19"/>
      <c r="W24" s="19">
        <v>10260</v>
      </c>
      <c r="X24" s="19">
        <v>10260</v>
      </c>
      <c r="Y24" s="19"/>
      <c r="Z24" s="19"/>
    </row>
    <row r="25" spans="1:84" ht="15.75">
      <c r="A25" s="1">
        <v>18</v>
      </c>
      <c r="B25" s="5" t="s">
        <v>31</v>
      </c>
      <c r="C25" s="8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78">
        <v>6300</v>
      </c>
      <c r="Q25" s="19"/>
      <c r="R25" s="19">
        <v>6000</v>
      </c>
      <c r="S25" s="84"/>
      <c r="T25" s="19"/>
      <c r="U25" s="19"/>
      <c r="V25" s="19"/>
      <c r="W25" s="19"/>
      <c r="X25" s="19"/>
      <c r="Y25" s="19"/>
      <c r="Z25" s="19"/>
    </row>
    <row r="26" spans="1:84" ht="15.75">
      <c r="A26" s="1">
        <v>19</v>
      </c>
      <c r="B26" s="5" t="s">
        <v>33</v>
      </c>
      <c r="C26" s="84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78"/>
      <c r="Q26" s="19"/>
      <c r="R26" s="19"/>
      <c r="S26" s="84"/>
      <c r="T26" s="19"/>
      <c r="U26" s="19"/>
      <c r="V26" s="19"/>
      <c r="W26" s="19"/>
      <c r="X26" s="19"/>
      <c r="Y26" s="19"/>
      <c r="Z26" s="19"/>
    </row>
    <row r="27" spans="1:84" ht="31.5">
      <c r="A27" s="1">
        <v>20</v>
      </c>
      <c r="B27" s="5" t="s">
        <v>35</v>
      </c>
      <c r="C27" s="84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78">
        <v>20000</v>
      </c>
      <c r="Q27" s="19"/>
      <c r="R27" s="19">
        <v>20000</v>
      </c>
      <c r="S27" s="84"/>
      <c r="T27" s="19"/>
      <c r="U27" s="19"/>
      <c r="V27" s="19"/>
      <c r="W27" s="19">
        <v>400</v>
      </c>
      <c r="X27" s="19"/>
      <c r="Y27" s="19"/>
      <c r="Z27" s="19"/>
    </row>
    <row r="28" spans="1:84" ht="15.75">
      <c r="A28" s="1">
        <v>21</v>
      </c>
      <c r="B28" s="5" t="s">
        <v>34</v>
      </c>
      <c r="C28" s="84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79"/>
      <c r="Q28" s="19"/>
      <c r="R28" s="19"/>
      <c r="S28" s="84"/>
      <c r="T28" s="19">
        <v>5700</v>
      </c>
      <c r="U28" s="19"/>
      <c r="V28" s="19"/>
      <c r="W28" s="19"/>
      <c r="X28" s="19"/>
      <c r="Y28" s="19"/>
      <c r="Z28" s="19"/>
    </row>
    <row r="29" spans="1:84" ht="15.75">
      <c r="A29" s="1">
        <v>22</v>
      </c>
      <c r="B29" s="5" t="s">
        <v>42</v>
      </c>
      <c r="C29" s="84">
        <v>34500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78"/>
      <c r="Q29" s="19"/>
      <c r="R29" s="19"/>
      <c r="S29" s="84"/>
      <c r="T29" s="19"/>
      <c r="U29" s="19"/>
      <c r="V29" s="19"/>
      <c r="W29" s="19"/>
      <c r="X29" s="19"/>
      <c r="Y29" s="19"/>
      <c r="Z29" s="19"/>
    </row>
    <row r="30" spans="1:84" ht="15.75">
      <c r="A30" s="1">
        <v>23</v>
      </c>
      <c r="B30" s="5" t="s">
        <v>47</v>
      </c>
      <c r="C30" s="84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8"/>
      <c r="Q30" s="19"/>
      <c r="R30" s="19"/>
      <c r="S30" s="84"/>
      <c r="T30" s="19"/>
      <c r="U30" s="19"/>
      <c r="V30" s="19"/>
      <c r="W30" s="19"/>
      <c r="X30" s="19"/>
      <c r="Y30" s="19"/>
      <c r="Z30" s="19"/>
    </row>
    <row r="31" spans="1:84" s="7" customFormat="1" ht="15.75">
      <c r="A31" s="3"/>
      <c r="B31" s="6" t="s">
        <v>51</v>
      </c>
      <c r="C31" s="85">
        <f t="shared" ref="C31" si="1">SUM(C32:C46)</f>
        <v>0</v>
      </c>
      <c r="D31" s="43">
        <v>0</v>
      </c>
      <c r="E31" s="43">
        <v>0</v>
      </c>
      <c r="F31" s="43">
        <v>0</v>
      </c>
      <c r="G31" s="43"/>
      <c r="H31" s="43">
        <f t="shared" ref="H31:P31" si="2">SUM(H32:H46)</f>
        <v>0</v>
      </c>
      <c r="I31" s="43">
        <v>0</v>
      </c>
      <c r="J31" s="43">
        <v>0</v>
      </c>
      <c r="K31" s="43">
        <v>0</v>
      </c>
      <c r="L31" s="43">
        <f t="shared" si="2"/>
        <v>0</v>
      </c>
      <c r="M31" s="43">
        <f t="shared" si="2"/>
        <v>0</v>
      </c>
      <c r="N31" s="43">
        <v>0</v>
      </c>
      <c r="O31" s="43">
        <v>0</v>
      </c>
      <c r="P31" s="80">
        <f t="shared" si="2"/>
        <v>0</v>
      </c>
      <c r="Q31" s="26">
        <f t="shared" ref="Q31:U31" si="3">SUM(Q32:Q46)</f>
        <v>0</v>
      </c>
      <c r="R31" s="26"/>
      <c r="S31" s="85">
        <f t="shared" si="3"/>
        <v>0</v>
      </c>
      <c r="T31" s="26">
        <f t="shared" si="3"/>
        <v>0</v>
      </c>
      <c r="U31" s="26">
        <f t="shared" si="3"/>
        <v>0</v>
      </c>
      <c r="V31" s="26">
        <f t="shared" ref="V31:W31" si="4">SUM(V32:V46)</f>
        <v>0</v>
      </c>
      <c r="W31" s="26">
        <f t="shared" si="4"/>
        <v>0</v>
      </c>
      <c r="X31" s="26"/>
      <c r="Y31" s="26"/>
      <c r="Z31" s="26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</row>
    <row r="32" spans="1:84" ht="47.25">
      <c r="A32" s="1">
        <v>24</v>
      </c>
      <c r="B32" s="5" t="s">
        <v>32</v>
      </c>
      <c r="C32" s="84"/>
      <c r="D32" s="42">
        <v>3000</v>
      </c>
      <c r="E32" s="42">
        <v>3000</v>
      </c>
      <c r="F32" s="42">
        <v>0</v>
      </c>
      <c r="G32" s="42"/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78"/>
      <c r="Q32" s="19"/>
      <c r="R32" s="19"/>
      <c r="S32" s="84"/>
      <c r="T32" s="19"/>
      <c r="U32" s="19"/>
      <c r="V32" s="19"/>
      <c r="W32" s="19"/>
      <c r="X32" s="19"/>
      <c r="Y32" s="19"/>
      <c r="Z32" s="19"/>
    </row>
    <row r="33" spans="1:84" ht="33" customHeight="1">
      <c r="A33" s="1">
        <v>25</v>
      </c>
      <c r="B33" s="5" t="s">
        <v>36</v>
      </c>
      <c r="C33" s="84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78"/>
      <c r="Q33" s="19"/>
      <c r="R33" s="19">
        <v>800</v>
      </c>
      <c r="S33" s="84"/>
      <c r="T33" s="19"/>
      <c r="U33" s="19"/>
      <c r="V33" s="19"/>
      <c r="W33" s="19"/>
      <c r="X33" s="19"/>
      <c r="Y33" s="19"/>
      <c r="Z33" s="19"/>
    </row>
    <row r="34" spans="1:84" ht="15.75">
      <c r="A34" s="1">
        <v>26</v>
      </c>
      <c r="B34" s="5" t="s">
        <v>58</v>
      </c>
      <c r="C34" s="84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78"/>
      <c r="Q34" s="19"/>
      <c r="R34" s="19"/>
      <c r="S34" s="84"/>
      <c r="T34" s="19"/>
      <c r="U34" s="19"/>
      <c r="V34" s="19"/>
      <c r="W34" s="19"/>
      <c r="X34" s="19"/>
      <c r="Y34" s="19"/>
      <c r="Z34" s="19"/>
    </row>
    <row r="35" spans="1:84" ht="15.75">
      <c r="A35" s="1">
        <v>27</v>
      </c>
      <c r="B35" s="5" t="s">
        <v>38</v>
      </c>
      <c r="C35" s="8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78"/>
      <c r="Q35" s="19"/>
      <c r="R35" s="19"/>
      <c r="S35" s="84"/>
      <c r="T35" s="19"/>
      <c r="U35" s="19"/>
      <c r="V35" s="19"/>
      <c r="W35" s="19"/>
      <c r="X35" s="19"/>
      <c r="Y35" s="19"/>
      <c r="Z35" s="19"/>
    </row>
    <row r="36" spans="1:84" ht="15.75">
      <c r="A36" s="1">
        <v>28</v>
      </c>
      <c r="B36" s="5" t="s">
        <v>39</v>
      </c>
      <c r="C36" s="8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78"/>
      <c r="Q36" s="19"/>
      <c r="R36" s="19"/>
      <c r="S36" s="84"/>
      <c r="T36" s="19"/>
      <c r="U36" s="19"/>
      <c r="V36" s="19"/>
      <c r="W36" s="19"/>
      <c r="X36" s="19"/>
      <c r="Y36" s="19"/>
      <c r="Z36" s="19"/>
    </row>
    <row r="37" spans="1:84" ht="46.5" customHeight="1">
      <c r="A37" s="1">
        <v>29</v>
      </c>
      <c r="B37" s="5" t="s">
        <v>40</v>
      </c>
      <c r="C37" s="84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78"/>
      <c r="Q37" s="19"/>
      <c r="R37" s="19"/>
      <c r="S37" s="84"/>
      <c r="T37" s="19"/>
      <c r="U37" s="19"/>
      <c r="V37" s="19"/>
      <c r="W37" s="19"/>
      <c r="X37" s="19"/>
      <c r="Y37" s="19"/>
      <c r="Z37" s="19"/>
    </row>
    <row r="38" spans="1:84" ht="32.25" customHeight="1">
      <c r="A38" s="1">
        <v>30</v>
      </c>
      <c r="B38" s="5" t="s">
        <v>41</v>
      </c>
      <c r="C38" s="84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78"/>
      <c r="Q38" s="19"/>
      <c r="R38" s="19"/>
      <c r="S38" s="84"/>
      <c r="T38" s="19"/>
      <c r="U38" s="19"/>
      <c r="V38" s="19"/>
      <c r="W38" s="19"/>
      <c r="X38" s="19"/>
      <c r="Y38" s="19"/>
      <c r="Z38" s="19"/>
    </row>
    <row r="39" spans="1:84" ht="31.5">
      <c r="A39" s="1">
        <v>31</v>
      </c>
      <c r="B39" s="5" t="s">
        <v>43</v>
      </c>
      <c r="C39" s="84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78"/>
      <c r="Q39" s="19"/>
      <c r="R39" s="24">
        <v>0</v>
      </c>
      <c r="S39" s="84"/>
      <c r="T39" s="19"/>
      <c r="U39" s="19"/>
      <c r="V39" s="19"/>
      <c r="W39" s="19"/>
      <c r="X39" s="19"/>
      <c r="Y39" s="19"/>
      <c r="Z39" s="19"/>
    </row>
    <row r="40" spans="1:84" ht="15.75">
      <c r="A40" s="1">
        <v>32</v>
      </c>
      <c r="B40" s="5" t="s">
        <v>44</v>
      </c>
      <c r="C40" s="84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78"/>
      <c r="Q40" s="19"/>
      <c r="R40" s="19">
        <v>1300</v>
      </c>
      <c r="S40" s="84"/>
      <c r="T40" s="19"/>
      <c r="U40" s="19"/>
      <c r="V40" s="19"/>
      <c r="W40" s="19"/>
      <c r="X40" s="19"/>
      <c r="Y40" s="19"/>
      <c r="Z40" s="19"/>
    </row>
    <row r="41" spans="1:84" ht="15.75">
      <c r="A41" s="1">
        <v>33</v>
      </c>
      <c r="B41" s="5" t="s">
        <v>59</v>
      </c>
      <c r="C41" s="84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78"/>
      <c r="Q41" s="19"/>
      <c r="R41" s="19"/>
      <c r="S41" s="84"/>
      <c r="T41" s="19"/>
      <c r="U41" s="19"/>
      <c r="V41" s="19"/>
      <c r="W41" s="19"/>
      <c r="X41" s="19"/>
      <c r="Y41" s="19"/>
      <c r="Z41" s="19"/>
    </row>
    <row r="42" spans="1:84" ht="15.75">
      <c r="A42" s="1">
        <v>34</v>
      </c>
      <c r="B42" s="5" t="s">
        <v>60</v>
      </c>
      <c r="C42" s="84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78"/>
      <c r="Q42" s="19"/>
      <c r="R42" s="19"/>
      <c r="S42" s="84"/>
      <c r="T42" s="19"/>
      <c r="U42" s="19"/>
      <c r="V42" s="19"/>
      <c r="W42" s="19"/>
      <c r="X42" s="19"/>
      <c r="Y42" s="19"/>
      <c r="Z42" s="19"/>
    </row>
    <row r="43" spans="1:84" ht="15.75">
      <c r="A43" s="1">
        <v>35</v>
      </c>
      <c r="B43" s="5" t="s">
        <v>61</v>
      </c>
      <c r="C43" s="8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78"/>
      <c r="Q43" s="19"/>
      <c r="R43" s="19"/>
      <c r="S43" s="84"/>
      <c r="T43" s="19"/>
      <c r="U43" s="19"/>
      <c r="V43" s="19"/>
      <c r="W43" s="19"/>
      <c r="X43" s="19"/>
      <c r="Y43" s="19"/>
      <c r="Z43" s="19"/>
    </row>
    <row r="44" spans="1:84" ht="15.75">
      <c r="A44" s="1">
        <v>36</v>
      </c>
      <c r="B44" s="5" t="s">
        <v>62</v>
      </c>
      <c r="C44" s="84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78"/>
      <c r="Q44" s="19"/>
      <c r="R44" s="19"/>
      <c r="S44" s="84"/>
      <c r="T44" s="19"/>
      <c r="U44" s="19"/>
      <c r="V44" s="19"/>
      <c r="W44" s="19"/>
      <c r="X44" s="19"/>
      <c r="Y44" s="19"/>
      <c r="Z44" s="19"/>
    </row>
    <row r="45" spans="1:84" ht="15.75">
      <c r="A45" s="1">
        <v>37</v>
      </c>
      <c r="B45" s="5" t="s">
        <v>63</v>
      </c>
      <c r="C45" s="84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78"/>
      <c r="Q45" s="19"/>
      <c r="R45" s="19"/>
      <c r="S45" s="84"/>
      <c r="T45" s="19"/>
      <c r="U45" s="19"/>
      <c r="V45" s="19"/>
      <c r="W45" s="19"/>
      <c r="X45" s="19"/>
      <c r="Y45" s="19"/>
      <c r="Z45" s="19"/>
    </row>
    <row r="46" spans="1:84" ht="15.75">
      <c r="A46" s="1">
        <v>38</v>
      </c>
      <c r="B46" s="5" t="s">
        <v>64</v>
      </c>
      <c r="C46" s="84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78"/>
      <c r="Q46" s="19"/>
      <c r="R46" s="19"/>
      <c r="S46" s="88"/>
      <c r="T46" s="19"/>
      <c r="U46" s="19"/>
      <c r="V46" s="19"/>
      <c r="W46" s="86"/>
      <c r="X46" s="19"/>
      <c r="Y46" s="19"/>
      <c r="Z46" s="19"/>
    </row>
    <row r="47" spans="1:84" s="7" customFormat="1" ht="15.75">
      <c r="A47" s="3"/>
      <c r="B47" s="6" t="s">
        <v>45</v>
      </c>
      <c r="C47" s="6">
        <v>63044</v>
      </c>
      <c r="D47" s="43">
        <v>60758</v>
      </c>
      <c r="E47" s="43">
        <v>16858</v>
      </c>
      <c r="F47" s="43">
        <f>SUM(F8:F46)</f>
        <v>43900</v>
      </c>
      <c r="G47" s="43">
        <f>SUM(G8:G30)</f>
        <v>98473</v>
      </c>
      <c r="H47" s="43">
        <f t="shared" ref="H47:Z47" si="5">SUM(H8:H31)</f>
        <v>86913</v>
      </c>
      <c r="I47" s="43">
        <f>SUM(I8:I46)</f>
        <v>86358</v>
      </c>
      <c r="J47" s="43">
        <v>289</v>
      </c>
      <c r="K47" s="43">
        <v>132</v>
      </c>
      <c r="L47" s="43">
        <f t="shared" si="5"/>
        <v>11560</v>
      </c>
      <c r="M47" s="43">
        <f t="shared" si="5"/>
        <v>30672</v>
      </c>
      <c r="N47" s="43">
        <f>SUM(N8:N20)</f>
        <v>14959</v>
      </c>
      <c r="O47" s="43">
        <f>SUM(O8:O20)</f>
        <v>15713</v>
      </c>
      <c r="P47" s="80">
        <f t="shared" si="5"/>
        <v>486248</v>
      </c>
      <c r="Q47" s="80">
        <f t="shared" si="5"/>
        <v>122504</v>
      </c>
      <c r="R47" s="80">
        <f>SUM(R8:R46)</f>
        <v>267621</v>
      </c>
      <c r="S47" s="80">
        <f t="shared" si="5"/>
        <v>738</v>
      </c>
      <c r="T47" s="80">
        <f t="shared" si="5"/>
        <v>7586</v>
      </c>
      <c r="U47" s="80">
        <f t="shared" si="5"/>
        <v>47888</v>
      </c>
      <c r="V47" s="80">
        <f t="shared" si="5"/>
        <v>1299</v>
      </c>
      <c r="W47" s="36">
        <f t="shared" si="5"/>
        <v>59607</v>
      </c>
      <c r="X47" s="36">
        <f t="shared" si="5"/>
        <v>10260</v>
      </c>
      <c r="Y47" s="36">
        <f t="shared" si="5"/>
        <v>13619</v>
      </c>
      <c r="Z47" s="36">
        <f t="shared" si="5"/>
        <v>28515</v>
      </c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</row>
    <row r="48" spans="1:84" s="7" customFormat="1" ht="15.75" customHeight="1"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</row>
    <row r="49" spans="2:84" s="7" customFormat="1" ht="15.75" customHeight="1"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</row>
    <row r="50" spans="2:84" s="7" customFormat="1" ht="15.75" customHeight="1"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</row>
    <row r="51" spans="2:84" ht="15.75" customHeight="1"/>
    <row r="52" spans="2:84" ht="15.75" customHeight="1">
      <c r="B52" s="38"/>
      <c r="C52" s="38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2:84" ht="15.75" customHeight="1">
      <c r="B53" s="38"/>
      <c r="C53" s="38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</row>
    <row r="54" spans="2:84" ht="15.75" customHeight="1">
      <c r="B54" s="38"/>
      <c r="C54" s="38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2:84" ht="15.75" customHeight="1">
      <c r="B55" s="38"/>
      <c r="C55" s="38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2:84" ht="15.75" customHeight="1">
      <c r="B56" s="38"/>
      <c r="C56" s="38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2:84" ht="15.75" customHeight="1">
      <c r="B57" s="38"/>
      <c r="C57" s="38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2:84" ht="15.75" customHeight="1">
      <c r="B58" s="38"/>
      <c r="C58" s="38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2:84">
      <c r="B59" s="38"/>
      <c r="C59" s="38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2:84">
      <c r="B60" s="38"/>
      <c r="C60" s="38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2:84">
      <c r="B61" s="38"/>
      <c r="C61" s="38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2:84">
      <c r="B62" s="38"/>
      <c r="C62" s="38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2:84">
      <c r="B63" s="38"/>
      <c r="C63" s="38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</row>
    <row r="64" spans="2:84">
      <c r="B64" s="38"/>
      <c r="C64" s="38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</row>
    <row r="65" spans="2:84">
      <c r="B65" s="38"/>
      <c r="C65" s="38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</row>
    <row r="66" spans="2:84">
      <c r="B66" s="38"/>
      <c r="C66" s="38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</row>
    <row r="67" spans="2:84">
      <c r="B67" s="38"/>
      <c r="C67" s="38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</row>
    <row r="68" spans="2:84">
      <c r="B68" s="38"/>
      <c r="C68" s="38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</row>
    <row r="69" spans="2:84">
      <c r="B69" s="38"/>
      <c r="C69" s="38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</row>
    <row r="70" spans="2:84">
      <c r="B70" s="38"/>
      <c r="C70" s="38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</row>
    <row r="71" spans="2:84">
      <c r="B71" s="38"/>
      <c r="C71" s="38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</row>
    <row r="72" spans="2:84">
      <c r="B72" s="38"/>
      <c r="C72" s="38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</row>
    <row r="73" spans="2:84">
      <c r="B73" s="38"/>
      <c r="C73" s="38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</row>
    <row r="74" spans="2:84">
      <c r="B74" s="38"/>
      <c r="C74" s="38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</row>
    <row r="75" spans="2:84">
      <c r="B75" s="38"/>
      <c r="C75" s="38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</row>
    <row r="76" spans="2:84">
      <c r="B76" s="38"/>
      <c r="C76" s="38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</row>
    <row r="77" spans="2:84">
      <c r="B77" s="38"/>
      <c r="C77" s="38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</row>
    <row r="78" spans="2:84">
      <c r="B78" s="38"/>
      <c r="C78" s="38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</row>
    <row r="79" spans="2:84">
      <c r="B79" s="38"/>
      <c r="C79" s="38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</row>
    <row r="80" spans="2:84">
      <c r="B80" s="38"/>
      <c r="C80" s="38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</row>
    <row r="81" spans="2:84">
      <c r="B81" s="38"/>
      <c r="C81" s="38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2:84">
      <c r="B82" s="38"/>
      <c r="C82" s="38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2:84">
      <c r="B83" s="38"/>
      <c r="C83" s="38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2:84">
      <c r="B84" s="38"/>
      <c r="C84" s="38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2:84">
      <c r="B85" s="38"/>
      <c r="C85" s="38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2:84">
      <c r="B86" s="38"/>
      <c r="C86" s="38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2:84">
      <c r="B87" s="38"/>
      <c r="C87" s="38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2:84">
      <c r="B88" s="38"/>
      <c r="C88" s="38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2:84">
      <c r="B89" s="38"/>
      <c r="C89" s="38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2:84">
      <c r="B90" s="38"/>
      <c r="C90" s="38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2:84">
      <c r="B91" s="38"/>
      <c r="C91" s="38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2:84">
      <c r="B92" s="38"/>
      <c r="C92" s="38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2:84">
      <c r="B93" s="38"/>
      <c r="C93" s="38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2:84">
      <c r="B94" s="38"/>
      <c r="C94" s="38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2:84">
      <c r="B95" s="38"/>
      <c r="C95" s="38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2:84">
      <c r="B96" s="38"/>
      <c r="C96" s="38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2:84">
      <c r="B97" s="38"/>
      <c r="C97" s="38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2:84">
      <c r="B98" s="38"/>
      <c r="C98" s="38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2:84">
      <c r="B99" s="38"/>
      <c r="C99" s="38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2:84">
      <c r="B100" s="38"/>
      <c r="C100" s="38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2:84">
      <c r="B101" s="38"/>
      <c r="C101" s="38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2:84">
      <c r="B102" s="38"/>
      <c r="C102" s="38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2:84">
      <c r="B103" s="38"/>
      <c r="C103" s="38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2:84">
      <c r="B104" s="38"/>
      <c r="C104" s="38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2:84">
      <c r="B105" s="38"/>
      <c r="C105" s="38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2:84">
      <c r="B106" s="38"/>
      <c r="C106" s="38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2:84">
      <c r="B107" s="38"/>
      <c r="C107" s="38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2:84">
      <c r="B108" s="38"/>
      <c r="C108" s="38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2:84">
      <c r="B109" s="38"/>
      <c r="C109" s="38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2:84">
      <c r="B110" s="38"/>
      <c r="C110" s="38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2:84">
      <c r="B111" s="38"/>
      <c r="C111" s="38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2:84">
      <c r="B112" s="38"/>
      <c r="C112" s="38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2:84">
      <c r="B113" s="38"/>
      <c r="C113" s="38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2:84">
      <c r="B114" s="38"/>
      <c r="C114" s="38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2:84">
      <c r="B115" s="38"/>
      <c r="C115" s="38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2:84">
      <c r="B116" s="38"/>
      <c r="C116" s="38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2:84">
      <c r="B117" s="38"/>
      <c r="C117" s="38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2:84">
      <c r="B118" s="38"/>
      <c r="C118" s="38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2:84">
      <c r="B119" s="38"/>
      <c r="C119" s="38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2:84">
      <c r="B120" s="38"/>
      <c r="C120" s="38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2:84">
      <c r="B121" s="38"/>
      <c r="C121" s="38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2:84">
      <c r="B122" s="38"/>
      <c r="C122" s="38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2:84">
      <c r="B123" s="38"/>
      <c r="C123" s="38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2:84">
      <c r="B124" s="38"/>
      <c r="C124" s="38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2:84">
      <c r="B125" s="38"/>
      <c r="C125" s="38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2:84">
      <c r="B126" s="38"/>
      <c r="C126" s="38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2:84">
      <c r="B127" s="38"/>
      <c r="C127" s="38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2:84">
      <c r="B128" s="38"/>
      <c r="C128" s="38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2:84">
      <c r="B129" s="38"/>
      <c r="C129" s="38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2:84">
      <c r="B130" s="38"/>
      <c r="C130" s="38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2:84">
      <c r="B131" s="38"/>
      <c r="C131" s="38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2:84">
      <c r="B132" s="38"/>
      <c r="C132" s="38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2:84">
      <c r="B133" s="38"/>
      <c r="C133" s="38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2:84">
      <c r="B134" s="38"/>
      <c r="C134" s="38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2:84">
      <c r="B135" s="38"/>
      <c r="C135" s="38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2:84">
      <c r="B136" s="38"/>
      <c r="C136" s="38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2:84">
      <c r="B137" s="38"/>
      <c r="C137" s="38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2:84">
      <c r="B138" s="38"/>
      <c r="C138" s="38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2:84">
      <c r="B139" s="38"/>
      <c r="C139" s="38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2:84">
      <c r="B140" s="38"/>
      <c r="C140" s="38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2:84">
      <c r="B141" s="38"/>
      <c r="C141" s="38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2:84">
      <c r="B142" s="38"/>
      <c r="C142" s="38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2:84">
      <c r="B143" s="38"/>
      <c r="C143" s="38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2:84">
      <c r="B144" s="38"/>
      <c r="C144" s="38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2:84">
      <c r="B145" s="38"/>
      <c r="C145" s="38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2:84">
      <c r="B146" s="38"/>
      <c r="C146" s="38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2:84">
      <c r="B147" s="38"/>
      <c r="C147" s="38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2:84">
      <c r="B148" s="38"/>
      <c r="C148" s="38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2:84">
      <c r="B149" s="38"/>
      <c r="C149" s="38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2:84">
      <c r="B150" s="38"/>
      <c r="C150" s="38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2:84">
      <c r="B151" s="38"/>
      <c r="C151" s="38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2:84">
      <c r="B152" s="38"/>
      <c r="C152" s="38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2:84">
      <c r="B153" s="38"/>
      <c r="C153" s="38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2:84">
      <c r="B154" s="38"/>
      <c r="C154" s="38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2:84">
      <c r="B155" s="38"/>
      <c r="C155" s="38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2:84">
      <c r="B156" s="38"/>
      <c r="C156" s="38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2:84">
      <c r="B157" s="38"/>
      <c r="C157" s="38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2:84">
      <c r="B158" s="38"/>
      <c r="C158" s="38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2:84">
      <c r="B159" s="38"/>
      <c r="C159" s="38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2:84">
      <c r="B160" s="38"/>
      <c r="C160" s="38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2:84">
      <c r="B161" s="38"/>
      <c r="C161" s="38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2:84">
      <c r="B162" s="38"/>
      <c r="C162" s="38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2:84">
      <c r="B163" s="38"/>
      <c r="C163" s="38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2:84">
      <c r="B164" s="38"/>
      <c r="C164" s="38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2:84">
      <c r="B165" s="38"/>
      <c r="C165" s="38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2:84">
      <c r="B166" s="38"/>
      <c r="C166" s="38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2:84">
      <c r="B167" s="38"/>
      <c r="C167" s="38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2:84">
      <c r="B168" s="38"/>
      <c r="C168" s="38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2:84">
      <c r="B169" s="38"/>
      <c r="C169" s="38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2:84">
      <c r="B170" s="38"/>
      <c r="C170" s="38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2:84">
      <c r="B171" s="38"/>
      <c r="C171" s="38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2:84">
      <c r="B172" s="38"/>
      <c r="C172" s="38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2:84">
      <c r="B173" s="38"/>
      <c r="C173" s="38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2:84">
      <c r="B174" s="38"/>
      <c r="C174" s="38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2:84">
      <c r="B175" s="38"/>
      <c r="C175" s="38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2:84">
      <c r="B176" s="38"/>
      <c r="C176" s="38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2:84">
      <c r="B177" s="38"/>
      <c r="C177" s="38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2:84">
      <c r="B178" s="38"/>
      <c r="C178" s="38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2:84">
      <c r="B179" s="38"/>
      <c r="C179" s="38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2:84">
      <c r="B180" s="38"/>
      <c r="C180" s="38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2:84">
      <c r="B181" s="38"/>
      <c r="C181" s="38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2:84">
      <c r="B182" s="38"/>
      <c r="C182" s="38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2:84">
      <c r="B183" s="38"/>
      <c r="C183" s="38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2:84">
      <c r="B184" s="38"/>
      <c r="C184" s="38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2:84">
      <c r="B185" s="38"/>
      <c r="C185" s="38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2:84">
      <c r="B186" s="38"/>
      <c r="C186" s="38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2:84">
      <c r="B187" s="38"/>
      <c r="C187" s="38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2:84">
      <c r="B188" s="38"/>
      <c r="C188" s="38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2:84">
      <c r="B189" s="38"/>
      <c r="C189" s="38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2:84">
      <c r="B190" s="38"/>
      <c r="C190" s="38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2:84">
      <c r="B191" s="38"/>
      <c r="C191" s="38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2:84">
      <c r="B192" s="38"/>
      <c r="C192" s="38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2:84">
      <c r="B193" s="38"/>
      <c r="C193" s="38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2:84">
      <c r="B194" s="38"/>
      <c r="C194" s="38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2:84">
      <c r="B195" s="38"/>
      <c r="C195" s="38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2:84">
      <c r="B196" s="38"/>
      <c r="C196" s="38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2:84">
      <c r="B197" s="38"/>
      <c r="C197" s="38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2:84">
      <c r="B198" s="38"/>
      <c r="C198" s="38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2:84">
      <c r="B199" s="38"/>
      <c r="C199" s="38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2:84">
      <c r="B200" s="38"/>
      <c r="C200" s="38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2:84">
      <c r="B201" s="38"/>
      <c r="C201" s="38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2:84">
      <c r="B202" s="38"/>
      <c r="C202" s="38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2:84">
      <c r="B203" s="38"/>
      <c r="C203" s="38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2:84">
      <c r="B204" s="38"/>
      <c r="C204" s="38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2:84">
      <c r="B205" s="38"/>
      <c r="C205" s="38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2:84">
      <c r="B206" s="38"/>
      <c r="C206" s="38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2:84">
      <c r="B207" s="38"/>
      <c r="C207" s="38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2:84">
      <c r="B208" s="38"/>
      <c r="C208" s="38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2:84">
      <c r="B209" s="38"/>
      <c r="C209" s="38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2:84">
      <c r="B210" s="38"/>
      <c r="C210" s="38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2:84">
      <c r="B211" s="38"/>
      <c r="C211" s="38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2:84">
      <c r="B212" s="38"/>
      <c r="C212" s="38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2:84">
      <c r="B213" s="38"/>
      <c r="C213" s="38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2:84">
      <c r="B214" s="38"/>
      <c r="C214" s="38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2:84">
      <c r="B215" s="38"/>
      <c r="C215" s="38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2:84">
      <c r="B216" s="38"/>
      <c r="C216" s="38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2:84">
      <c r="B217" s="38"/>
      <c r="C217" s="38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2:84">
      <c r="B218" s="38"/>
      <c r="C218" s="38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2:84">
      <c r="B219" s="38"/>
      <c r="C219" s="38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2:84">
      <c r="B220" s="38"/>
      <c r="C220" s="38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2:84">
      <c r="B221" s="38"/>
      <c r="C221" s="38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2:84">
      <c r="B222" s="38"/>
      <c r="C222" s="38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2:84">
      <c r="B223" s="38"/>
      <c r="C223" s="38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2:84">
      <c r="B224" s="38"/>
      <c r="C224" s="38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2:84">
      <c r="B225" s="38"/>
      <c r="C225" s="38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2:84">
      <c r="B226" s="38"/>
      <c r="C226" s="38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2:84">
      <c r="B227" s="38"/>
      <c r="C227" s="38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2:84">
      <c r="B228" s="38"/>
      <c r="C228" s="38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2:84">
      <c r="B229" s="38"/>
      <c r="C229" s="38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2:84">
      <c r="B230" s="38"/>
      <c r="C230" s="38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2:84">
      <c r="B231" s="38"/>
      <c r="C231" s="38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2:84">
      <c r="B232" s="38"/>
      <c r="C232" s="38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2:84">
      <c r="B233" s="38"/>
      <c r="C233" s="38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2:84">
      <c r="B234" s="38"/>
      <c r="C234" s="38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2:84">
      <c r="B235" s="38"/>
      <c r="C235" s="38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2:84">
      <c r="B236" s="38"/>
      <c r="C236" s="38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2:84">
      <c r="B237" s="38"/>
      <c r="C237" s="38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2:84">
      <c r="B238" s="38"/>
      <c r="C238" s="38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2:84">
      <c r="B239" s="38"/>
      <c r="C239" s="38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2:84">
      <c r="B240" s="38"/>
      <c r="C240" s="38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2:84">
      <c r="B241" s="38"/>
      <c r="C241" s="38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2:84">
      <c r="B242" s="38"/>
      <c r="C242" s="38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2:84">
      <c r="B243" s="38"/>
      <c r="C243" s="38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2:84">
      <c r="B244" s="38"/>
      <c r="C244" s="38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2:84">
      <c r="B245" s="38"/>
      <c r="C245" s="38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2:84">
      <c r="B246" s="38"/>
      <c r="C246" s="38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2:84">
      <c r="B247" s="38"/>
      <c r="C247" s="38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2:84">
      <c r="B248" s="38"/>
      <c r="C248" s="38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2:84">
      <c r="B249" s="38"/>
      <c r="C249" s="38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2:84">
      <c r="B250" s="38"/>
      <c r="C250" s="38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2:84">
      <c r="B251" s="38"/>
      <c r="C251" s="38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2:84">
      <c r="B252" s="38"/>
      <c r="C252" s="38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2:84">
      <c r="B253" s="38"/>
      <c r="C253" s="38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2:84">
      <c r="B254" s="38"/>
      <c r="C254" s="38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2:84">
      <c r="B255" s="38"/>
      <c r="C255" s="38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2:84">
      <c r="B256" s="38"/>
      <c r="C256" s="38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2:84">
      <c r="B257" s="38"/>
      <c r="C257" s="38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2:84">
      <c r="B258" s="38"/>
      <c r="C258" s="38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2:84">
      <c r="B259" s="38"/>
      <c r="C259" s="38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2:84">
      <c r="B260" s="38"/>
      <c r="C260" s="38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2:84">
      <c r="B261" s="38"/>
      <c r="C261" s="38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2:84">
      <c r="B262" s="38"/>
      <c r="C262" s="38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2:84">
      <c r="B263" s="38"/>
      <c r="C263" s="38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2:84">
      <c r="B264" s="38"/>
      <c r="C264" s="38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2:84">
      <c r="B265" s="38"/>
      <c r="C265" s="38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2:84">
      <c r="B266" s="38"/>
      <c r="C266" s="38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2:84">
      <c r="B267" s="38"/>
      <c r="C267" s="38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2:84">
      <c r="B268" s="38"/>
      <c r="C268" s="38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2:84">
      <c r="B269" s="38"/>
      <c r="C269" s="38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2:84">
      <c r="B270" s="38"/>
      <c r="C270" s="38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2:84">
      <c r="B271" s="38"/>
      <c r="C271" s="38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2:84">
      <c r="B272" s="38"/>
      <c r="C272" s="38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2:84">
      <c r="B273" s="38"/>
      <c r="C273" s="38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2:84">
      <c r="B274" s="38"/>
      <c r="C274" s="38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2:84">
      <c r="B275" s="38"/>
      <c r="C275" s="38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2:84">
      <c r="B276" s="38"/>
      <c r="C276" s="38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2:84">
      <c r="B277" s="38"/>
      <c r="C277" s="38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2:84">
      <c r="B278" s="38"/>
      <c r="C278" s="38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2:84">
      <c r="B279" s="38"/>
      <c r="C279" s="38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2:84">
      <c r="B280" s="38"/>
      <c r="C280" s="38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2:84">
      <c r="B281" s="38"/>
      <c r="C281" s="38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2:84">
      <c r="B282" s="38"/>
      <c r="C282" s="38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2:84">
      <c r="B283" s="38"/>
      <c r="C283" s="38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2:84">
      <c r="B284" s="38"/>
      <c r="C284" s="38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2:84">
      <c r="B285" s="38"/>
      <c r="C285" s="38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2:84">
      <c r="B286" s="38"/>
      <c r="C286" s="38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2:84">
      <c r="B287" s="38"/>
      <c r="C287" s="38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2:84">
      <c r="B288" s="38"/>
      <c r="C288" s="38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2:84">
      <c r="B289" s="38"/>
      <c r="C289" s="38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2:84">
      <c r="B290" s="38"/>
      <c r="C290" s="38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2:84">
      <c r="B291" s="38"/>
      <c r="C291" s="38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2:84">
      <c r="B292" s="38"/>
      <c r="C292" s="38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2:84">
      <c r="B293" s="38"/>
      <c r="C293" s="38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2:84">
      <c r="B294" s="38"/>
      <c r="C294" s="38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2:84">
      <c r="B295" s="38"/>
      <c r="C295" s="38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2:84">
      <c r="B296" s="38"/>
      <c r="C296" s="38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2:84">
      <c r="B297" s="38"/>
      <c r="C297" s="38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2:84">
      <c r="B298" s="38"/>
      <c r="C298" s="38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2:84">
      <c r="B299" s="38"/>
      <c r="C299" s="38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2:84">
      <c r="B300" s="38"/>
      <c r="C300" s="38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2:84">
      <c r="B301" s="38"/>
      <c r="C301" s="38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2:84">
      <c r="B302" s="38"/>
      <c r="C302" s="38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2:84">
      <c r="B303" s="38"/>
      <c r="C303" s="38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2:84">
      <c r="B304" s="38"/>
      <c r="C304" s="38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2:84">
      <c r="B305" s="38"/>
      <c r="C305" s="38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2:84">
      <c r="B306" s="38"/>
      <c r="C306" s="38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2:84">
      <c r="B307" s="38"/>
      <c r="C307" s="38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2:84">
      <c r="B308" s="38"/>
      <c r="C308" s="38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2:84">
      <c r="B309" s="38"/>
      <c r="C309" s="38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2:84">
      <c r="B310" s="38"/>
      <c r="C310" s="38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2:84">
      <c r="B311" s="38"/>
      <c r="C311" s="38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2:84">
      <c r="B312" s="38"/>
      <c r="C312" s="38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2:84">
      <c r="B313" s="38"/>
      <c r="C313" s="38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2:84">
      <c r="B314" s="38"/>
      <c r="C314" s="38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2:84">
      <c r="B315" s="38"/>
      <c r="C315" s="38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2:84">
      <c r="B316" s="38"/>
      <c r="C316" s="38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2:84">
      <c r="B317" s="38"/>
      <c r="C317" s="38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2:84">
      <c r="B318" s="38"/>
      <c r="C318" s="38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2:84">
      <c r="B319" s="38"/>
      <c r="C319" s="38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2:84">
      <c r="B320" s="38"/>
      <c r="C320" s="38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2:84">
      <c r="B321" s="38"/>
      <c r="C321" s="38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2:84">
      <c r="B322" s="38"/>
      <c r="C322" s="38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2:84">
      <c r="B323" s="38"/>
      <c r="C323" s="38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2:84">
      <c r="B324" s="38"/>
      <c r="C324" s="38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2:84">
      <c r="B325" s="38"/>
      <c r="C325" s="38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2:84">
      <c r="B326" s="38"/>
      <c r="C326" s="38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2:84">
      <c r="B327" s="38"/>
      <c r="C327" s="38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2:84">
      <c r="B328" s="38"/>
      <c r="C328" s="38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2:84">
      <c r="B329" s="38"/>
      <c r="C329" s="38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2:84">
      <c r="B330" s="38"/>
      <c r="C330" s="38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2:84">
      <c r="B331" s="38"/>
      <c r="C331" s="38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2:84">
      <c r="B332" s="38"/>
      <c r="C332" s="38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2:84">
      <c r="B333" s="38"/>
      <c r="C333" s="38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2:84">
      <c r="B334" s="38"/>
      <c r="C334" s="38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2:84">
      <c r="B335" s="38"/>
      <c r="C335" s="38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2:84">
      <c r="B336" s="38"/>
      <c r="C336" s="38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2:84">
      <c r="B337" s="38"/>
      <c r="C337" s="38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2:84">
      <c r="B338" s="38"/>
      <c r="C338" s="38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2:84">
      <c r="B339" s="38"/>
      <c r="C339" s="38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2:84">
      <c r="B340" s="38"/>
      <c r="C340" s="38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2:84">
      <c r="B341" s="38"/>
      <c r="C341" s="38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2:84">
      <c r="B342" s="38"/>
      <c r="C342" s="38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2:84">
      <c r="B343" s="38"/>
      <c r="C343" s="38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2:84">
      <c r="B344" s="38"/>
      <c r="C344" s="38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2:84">
      <c r="B345" s="38"/>
      <c r="C345" s="38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2:84">
      <c r="B346" s="38"/>
      <c r="C346" s="38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2:84">
      <c r="B347" s="38"/>
      <c r="C347" s="38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2:84">
      <c r="B348" s="38"/>
      <c r="C348" s="38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2:84">
      <c r="B349" s="38"/>
      <c r="C349" s="38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2:84">
      <c r="B350" s="38"/>
      <c r="C350" s="38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2:84">
      <c r="B351" s="38"/>
      <c r="C351" s="38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2:84">
      <c r="B352" s="38"/>
      <c r="C352" s="38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2:84">
      <c r="B353" s="38"/>
      <c r="C353" s="38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2:84">
      <c r="B354" s="38"/>
      <c r="C354" s="38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2:84">
      <c r="B355" s="38"/>
      <c r="C355" s="38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</sheetData>
  <mergeCells count="25">
    <mergeCell ref="B3:Z3"/>
    <mergeCell ref="C6:C7"/>
    <mergeCell ref="A4:A7"/>
    <mergeCell ref="B4:B7"/>
    <mergeCell ref="B1:P1"/>
    <mergeCell ref="I2:Z2"/>
    <mergeCell ref="U6:V6"/>
    <mergeCell ref="X6:Z6"/>
    <mergeCell ref="W5:Z5"/>
    <mergeCell ref="W6:W7"/>
    <mergeCell ref="D4:V4"/>
    <mergeCell ref="T5:T7"/>
    <mergeCell ref="S5:S7"/>
    <mergeCell ref="Q5:Q7"/>
    <mergeCell ref="J6:K6"/>
    <mergeCell ref="D6:D7"/>
    <mergeCell ref="E6:E7"/>
    <mergeCell ref="D5:F5"/>
    <mergeCell ref="G5:L5"/>
    <mergeCell ref="P5:P7"/>
    <mergeCell ref="F6:F7"/>
    <mergeCell ref="G6:G7"/>
    <mergeCell ref="H6:H7"/>
    <mergeCell ref="I6:I7"/>
    <mergeCell ref="L6:L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45"/>
  <sheetViews>
    <sheetView workbookViewId="0">
      <selection activeCell="G1" sqref="G1"/>
    </sheetView>
  </sheetViews>
  <sheetFormatPr defaultColWidth="12.5703125" defaultRowHeight="15.75" customHeight="1"/>
  <cols>
    <col min="1" max="1" width="4.140625" style="2" customWidth="1"/>
    <col min="2" max="2" width="49" style="2" customWidth="1"/>
    <col min="3" max="3" width="17.5703125" style="2" customWidth="1"/>
    <col min="4" max="4" width="14.85546875" style="2" customWidth="1"/>
    <col min="5" max="5" width="16.5703125" style="2" customWidth="1"/>
    <col min="6" max="6" width="15" style="2" customWidth="1"/>
    <col min="7" max="16384" width="12.5703125" style="2"/>
  </cols>
  <sheetData>
    <row r="2" spans="1:10" ht="15.75" customHeight="1">
      <c r="A2" s="203" t="s">
        <v>152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08" customHeight="1">
      <c r="A3" s="202" t="s">
        <v>150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0" ht="18" customHeight="1">
      <c r="A4" s="208" t="s">
        <v>0</v>
      </c>
      <c r="B4" s="154" t="s">
        <v>1</v>
      </c>
      <c r="C4" s="181" t="s">
        <v>9</v>
      </c>
      <c r="D4" s="181" t="s">
        <v>10</v>
      </c>
      <c r="E4" s="181" t="s">
        <v>11</v>
      </c>
      <c r="F4" s="181" t="s">
        <v>12</v>
      </c>
      <c r="G4" s="181" t="s">
        <v>57</v>
      </c>
      <c r="H4" s="204" t="s">
        <v>56</v>
      </c>
      <c r="I4" s="205" t="s">
        <v>108</v>
      </c>
      <c r="J4" s="206" t="s">
        <v>149</v>
      </c>
    </row>
    <row r="5" spans="1:10" ht="143.25" customHeight="1">
      <c r="A5" s="209"/>
      <c r="B5" s="210"/>
      <c r="C5" s="181"/>
      <c r="D5" s="181"/>
      <c r="E5" s="181"/>
      <c r="F5" s="181"/>
      <c r="G5" s="181"/>
      <c r="H5" s="204"/>
      <c r="I5" s="205"/>
      <c r="J5" s="207"/>
    </row>
    <row r="6" spans="1:10">
      <c r="A6" s="33">
        <v>1</v>
      </c>
      <c r="B6" s="5" t="s">
        <v>15</v>
      </c>
      <c r="C6" s="19"/>
      <c r="D6" s="19"/>
      <c r="E6" s="19">
        <v>100</v>
      </c>
      <c r="F6" s="19">
        <v>100</v>
      </c>
      <c r="G6" s="19"/>
      <c r="H6" s="19"/>
      <c r="I6" s="19"/>
      <c r="J6" s="19"/>
    </row>
    <row r="7" spans="1:10">
      <c r="A7" s="33">
        <v>2</v>
      </c>
      <c r="B7" s="5" t="s">
        <v>16</v>
      </c>
      <c r="C7" s="19"/>
      <c r="D7" s="19"/>
      <c r="E7" s="19">
        <v>100</v>
      </c>
      <c r="F7" s="19">
        <v>100</v>
      </c>
      <c r="G7" s="19"/>
      <c r="H7" s="19"/>
      <c r="I7" s="19"/>
      <c r="J7" s="19"/>
    </row>
    <row r="8" spans="1:10">
      <c r="A8" s="33">
        <v>3</v>
      </c>
      <c r="B8" s="5" t="s">
        <v>17</v>
      </c>
      <c r="C8" s="19"/>
      <c r="D8" s="19"/>
      <c r="E8" s="19">
        <v>400</v>
      </c>
      <c r="F8" s="19">
        <v>100</v>
      </c>
      <c r="G8" s="19"/>
      <c r="H8" s="19"/>
      <c r="I8" s="19"/>
      <c r="J8" s="19"/>
    </row>
    <row r="9" spans="1:10">
      <c r="A9" s="33">
        <v>4</v>
      </c>
      <c r="B9" s="5" t="s">
        <v>18</v>
      </c>
      <c r="C9" s="19">
        <v>650</v>
      </c>
      <c r="D9" s="19"/>
      <c r="E9" s="19">
        <v>700</v>
      </c>
      <c r="F9" s="19">
        <v>460</v>
      </c>
      <c r="G9" s="19"/>
      <c r="H9" s="19"/>
      <c r="I9" s="19"/>
      <c r="J9" s="19"/>
    </row>
    <row r="10" spans="1:10">
      <c r="A10" s="33">
        <v>5</v>
      </c>
      <c r="B10" s="5" t="s">
        <v>19</v>
      </c>
      <c r="C10" s="19"/>
      <c r="D10" s="19"/>
      <c r="E10" s="19">
        <v>300</v>
      </c>
      <c r="F10" s="19">
        <v>100</v>
      </c>
      <c r="G10" s="19"/>
      <c r="H10" s="19"/>
      <c r="I10" s="19"/>
      <c r="J10" s="19"/>
    </row>
    <row r="11" spans="1:10">
      <c r="A11" s="33">
        <v>6</v>
      </c>
      <c r="B11" s="5" t="s">
        <v>20</v>
      </c>
      <c r="C11" s="19"/>
      <c r="D11" s="19"/>
      <c r="E11" s="19">
        <v>450</v>
      </c>
      <c r="F11" s="19">
        <v>240</v>
      </c>
      <c r="G11" s="19"/>
      <c r="H11" s="19"/>
      <c r="I11" s="19"/>
      <c r="J11" s="19"/>
    </row>
    <row r="12" spans="1:10">
      <c r="A12" s="33">
        <v>7</v>
      </c>
      <c r="B12" s="5" t="s">
        <v>21</v>
      </c>
      <c r="C12" s="19"/>
      <c r="D12" s="19"/>
      <c r="E12" s="19">
        <v>100</v>
      </c>
      <c r="F12" s="19">
        <v>100</v>
      </c>
      <c r="G12" s="19"/>
      <c r="H12" s="19"/>
      <c r="I12" s="19"/>
      <c r="J12" s="19"/>
    </row>
    <row r="13" spans="1:10">
      <c r="A13" s="33">
        <v>8</v>
      </c>
      <c r="B13" s="5" t="s">
        <v>22</v>
      </c>
      <c r="C13" s="19"/>
      <c r="D13" s="19"/>
      <c r="E13" s="19">
        <v>100</v>
      </c>
      <c r="F13" s="19">
        <v>100</v>
      </c>
      <c r="G13" s="19"/>
      <c r="H13" s="19"/>
      <c r="I13" s="19"/>
      <c r="J13" s="19"/>
    </row>
    <row r="14" spans="1:10" ht="31.5">
      <c r="A14" s="33">
        <v>9</v>
      </c>
      <c r="B14" s="5" t="s">
        <v>23</v>
      </c>
      <c r="C14" s="19"/>
      <c r="D14" s="19"/>
      <c r="E14" s="19">
        <v>100</v>
      </c>
      <c r="F14" s="19">
        <v>100</v>
      </c>
      <c r="G14" s="19"/>
      <c r="H14" s="19"/>
      <c r="I14" s="19"/>
      <c r="J14" s="19"/>
    </row>
    <row r="15" spans="1:10">
      <c r="A15" s="33">
        <v>10</v>
      </c>
      <c r="B15" s="5" t="s">
        <v>24</v>
      </c>
      <c r="C15" s="19"/>
      <c r="D15" s="19"/>
      <c r="E15" s="19">
        <v>100</v>
      </c>
      <c r="F15" s="19">
        <v>100</v>
      </c>
      <c r="G15" s="19"/>
      <c r="H15" s="19"/>
      <c r="I15" s="19"/>
      <c r="J15" s="19"/>
    </row>
    <row r="16" spans="1:10">
      <c r="A16" s="33">
        <v>11</v>
      </c>
      <c r="B16" s="5" t="s">
        <v>25</v>
      </c>
      <c r="C16" s="19">
        <v>640</v>
      </c>
      <c r="D16" s="19"/>
      <c r="E16" s="19">
        <v>1500</v>
      </c>
      <c r="F16" s="19">
        <v>100</v>
      </c>
      <c r="G16" s="19"/>
      <c r="H16" s="19"/>
      <c r="I16" s="19"/>
      <c r="J16" s="19"/>
    </row>
    <row r="17" spans="1:10">
      <c r="A17" s="33">
        <v>12</v>
      </c>
      <c r="B17" s="5" t="s">
        <v>26</v>
      </c>
      <c r="C17" s="19"/>
      <c r="D17" s="19"/>
      <c r="E17" s="19">
        <v>550</v>
      </c>
      <c r="F17" s="19">
        <v>150</v>
      </c>
      <c r="G17" s="19"/>
      <c r="H17" s="19"/>
      <c r="I17" s="19"/>
      <c r="J17" s="19"/>
    </row>
    <row r="18" spans="1:10">
      <c r="A18" s="33">
        <v>13</v>
      </c>
      <c r="B18" s="5" t="s">
        <v>27</v>
      </c>
      <c r="C18" s="19">
        <v>2458</v>
      </c>
      <c r="D18" s="19"/>
      <c r="E18" s="19">
        <v>5800</v>
      </c>
      <c r="F18" s="19">
        <v>1600</v>
      </c>
      <c r="G18" s="19"/>
      <c r="H18" s="19"/>
      <c r="I18" s="19"/>
      <c r="J18" s="19"/>
    </row>
    <row r="19" spans="1:10">
      <c r="A19" s="33">
        <v>16</v>
      </c>
      <c r="B19" s="5" t="s">
        <v>29</v>
      </c>
      <c r="C19" s="19">
        <v>700</v>
      </c>
      <c r="D19" s="19"/>
      <c r="E19" s="19"/>
      <c r="F19" s="19"/>
      <c r="G19" s="19"/>
      <c r="H19" s="19"/>
      <c r="I19" s="19"/>
      <c r="J19" s="19"/>
    </row>
    <row r="20" spans="1:10" ht="31.5">
      <c r="A20" s="33">
        <v>24</v>
      </c>
      <c r="B20" s="5" t="s">
        <v>28</v>
      </c>
      <c r="C20" s="19">
        <v>4000</v>
      </c>
      <c r="D20" s="19">
        <v>2993</v>
      </c>
      <c r="E20" s="19">
        <v>9000</v>
      </c>
      <c r="F20" s="19">
        <v>2245</v>
      </c>
      <c r="G20" s="19"/>
      <c r="H20" s="19"/>
      <c r="I20" s="19">
        <v>1398</v>
      </c>
      <c r="J20" s="19"/>
    </row>
    <row r="21" spans="1:10">
      <c r="A21" s="33"/>
      <c r="B21" s="5" t="s">
        <v>37</v>
      </c>
      <c r="C21" s="19">
        <v>760</v>
      </c>
      <c r="D21" s="19"/>
      <c r="E21" s="19">
        <v>4500</v>
      </c>
      <c r="F21" s="19">
        <v>950</v>
      </c>
      <c r="G21" s="19"/>
      <c r="H21" s="19"/>
      <c r="I21" s="19">
        <v>75</v>
      </c>
      <c r="J21" s="19"/>
    </row>
    <row r="22" spans="1:10" s="7" customFormat="1">
      <c r="A22" s="35"/>
      <c r="B22" s="5" t="s">
        <v>30</v>
      </c>
      <c r="C22" s="19">
        <v>3890</v>
      </c>
      <c r="D22" s="19">
        <v>2000</v>
      </c>
      <c r="E22" s="19"/>
      <c r="F22" s="19">
        <v>1500</v>
      </c>
      <c r="G22" s="19"/>
      <c r="H22" s="19"/>
      <c r="I22" s="19"/>
      <c r="J22" s="19"/>
    </row>
    <row r="23" spans="1:10" s="7" customFormat="1" ht="15.75" customHeight="1">
      <c r="A23" s="37"/>
      <c r="B23" s="5" t="s">
        <v>31</v>
      </c>
      <c r="C23" s="19"/>
      <c r="D23" s="19"/>
      <c r="E23" s="19"/>
      <c r="F23" s="19"/>
      <c r="G23" s="19"/>
      <c r="H23" s="19"/>
      <c r="I23" s="19"/>
      <c r="J23" s="19">
        <v>300</v>
      </c>
    </row>
    <row r="24" spans="1:10" ht="15.75" customHeight="1">
      <c r="B24" s="5" t="s">
        <v>33</v>
      </c>
      <c r="C24" s="19"/>
      <c r="D24" s="19"/>
      <c r="E24" s="19"/>
      <c r="F24" s="19"/>
      <c r="G24" s="19"/>
      <c r="H24" s="19"/>
      <c r="I24" s="19"/>
      <c r="J24" s="19"/>
    </row>
    <row r="25" spans="1:10" ht="15.75" customHeight="1">
      <c r="B25" s="5" t="s">
        <v>35</v>
      </c>
      <c r="C25" s="19"/>
      <c r="D25" s="19"/>
      <c r="E25" s="19"/>
      <c r="F25" s="19"/>
      <c r="G25" s="19"/>
      <c r="H25" s="19"/>
      <c r="I25" s="19">
        <v>348</v>
      </c>
      <c r="J25" s="19"/>
    </row>
    <row r="26" spans="1:10" ht="15.75" customHeight="1">
      <c r="B26" s="5" t="s">
        <v>34</v>
      </c>
      <c r="C26" s="19"/>
      <c r="D26" s="19"/>
      <c r="E26" s="19"/>
      <c r="F26" s="19"/>
      <c r="G26" s="19"/>
      <c r="H26" s="19"/>
      <c r="I26" s="19"/>
      <c r="J26" s="19"/>
    </row>
    <row r="27" spans="1:10" ht="15.75" customHeight="1">
      <c r="B27" s="5" t="s">
        <v>42</v>
      </c>
      <c r="C27" s="19"/>
      <c r="D27" s="19"/>
      <c r="E27" s="19"/>
      <c r="F27" s="19"/>
      <c r="G27" s="19"/>
      <c r="H27" s="19"/>
      <c r="I27" s="19"/>
      <c r="J27" s="19"/>
    </row>
    <row r="28" spans="1:10" ht="15.75" customHeight="1">
      <c r="B28" s="5" t="s">
        <v>47</v>
      </c>
      <c r="C28" s="19"/>
      <c r="D28" s="19"/>
      <c r="E28" s="19"/>
      <c r="F28" s="19"/>
      <c r="G28" s="19">
        <v>4000</v>
      </c>
      <c r="H28" s="19"/>
      <c r="I28" s="19"/>
      <c r="J28" s="19"/>
    </row>
    <row r="29" spans="1:10" ht="15.75" customHeight="1">
      <c r="B29" s="6" t="s">
        <v>51</v>
      </c>
      <c r="C29" s="26">
        <f t="shared" ref="C29:G29" si="0">SUM(C30:C44)</f>
        <v>0</v>
      </c>
      <c r="D29" s="26">
        <f t="shared" si="0"/>
        <v>0</v>
      </c>
      <c r="E29" s="26">
        <f t="shared" si="0"/>
        <v>0</v>
      </c>
      <c r="F29" s="26">
        <f t="shared" si="0"/>
        <v>0</v>
      </c>
      <c r="G29" s="26">
        <f t="shared" si="0"/>
        <v>0</v>
      </c>
      <c r="H29" s="19"/>
      <c r="I29" s="19"/>
      <c r="J29" s="19"/>
    </row>
    <row r="30" spans="1:10" ht="15.75" customHeight="1">
      <c r="B30" s="5" t="s">
        <v>32</v>
      </c>
      <c r="C30" s="19"/>
      <c r="D30" s="19"/>
      <c r="E30" s="19"/>
      <c r="F30" s="19"/>
      <c r="G30" s="19"/>
      <c r="H30" s="19"/>
      <c r="I30" s="19"/>
      <c r="J30" s="19"/>
    </row>
    <row r="31" spans="1:10" ht="15.75" customHeight="1">
      <c r="B31" s="5" t="s">
        <v>36</v>
      </c>
      <c r="C31" s="19"/>
      <c r="D31" s="19"/>
      <c r="E31" s="19"/>
      <c r="F31" s="19"/>
      <c r="G31" s="19"/>
      <c r="H31" s="19"/>
      <c r="I31" s="19"/>
      <c r="J31" s="19"/>
    </row>
    <row r="32" spans="1:10" ht="15.75" customHeight="1">
      <c r="B32" s="5" t="s">
        <v>58</v>
      </c>
      <c r="C32" s="19"/>
      <c r="D32" s="19"/>
      <c r="E32" s="19"/>
      <c r="F32" s="19"/>
      <c r="G32" s="19"/>
      <c r="H32" s="19"/>
      <c r="I32" s="19"/>
      <c r="J32" s="19"/>
    </row>
    <row r="33" spans="2:10" ht="15.75" customHeight="1">
      <c r="B33" s="5" t="s">
        <v>38</v>
      </c>
      <c r="C33" s="19"/>
      <c r="D33" s="19"/>
      <c r="E33" s="19"/>
      <c r="F33" s="19"/>
      <c r="G33" s="19"/>
      <c r="H33" s="19"/>
      <c r="I33" s="19"/>
      <c r="J33" s="19"/>
    </row>
    <row r="34" spans="2:10" ht="15.75" customHeight="1">
      <c r="B34" s="5" t="s">
        <v>39</v>
      </c>
      <c r="C34" s="19"/>
      <c r="D34" s="19"/>
      <c r="E34" s="19"/>
      <c r="F34" s="19"/>
      <c r="G34" s="19"/>
      <c r="H34" s="19"/>
      <c r="I34" s="19"/>
      <c r="J34" s="19"/>
    </row>
    <row r="35" spans="2:10" ht="15.75" customHeight="1">
      <c r="B35" s="5" t="s">
        <v>40</v>
      </c>
      <c r="C35" s="19"/>
      <c r="D35" s="19"/>
      <c r="E35" s="19"/>
      <c r="F35" s="19"/>
      <c r="G35" s="19"/>
      <c r="H35" s="19"/>
      <c r="I35" s="19"/>
      <c r="J35" s="19"/>
    </row>
    <row r="36" spans="2:10" ht="15.75" customHeight="1">
      <c r="B36" s="5" t="s">
        <v>41</v>
      </c>
      <c r="C36" s="19"/>
      <c r="D36" s="19"/>
      <c r="E36" s="19"/>
      <c r="F36" s="19"/>
      <c r="G36" s="19"/>
      <c r="H36" s="19">
        <v>475</v>
      </c>
      <c r="I36" s="19"/>
      <c r="J36" s="19"/>
    </row>
    <row r="37" spans="2:10" ht="15.75" customHeight="1">
      <c r="B37" s="5" t="s">
        <v>43</v>
      </c>
      <c r="C37" s="19"/>
      <c r="D37" s="19"/>
      <c r="E37" s="19"/>
      <c r="F37" s="19"/>
      <c r="G37" s="19"/>
      <c r="H37" s="19"/>
      <c r="I37" s="19"/>
      <c r="J37" s="19"/>
    </row>
    <row r="38" spans="2:10" ht="15.75" customHeight="1">
      <c r="B38" s="5" t="s">
        <v>44</v>
      </c>
      <c r="C38" s="19"/>
      <c r="D38" s="19"/>
      <c r="E38" s="19"/>
      <c r="F38" s="19"/>
      <c r="G38" s="19"/>
      <c r="H38" s="19"/>
      <c r="I38" s="19"/>
      <c r="J38" s="19"/>
    </row>
    <row r="39" spans="2:10" ht="15.75" customHeight="1">
      <c r="B39" s="5" t="s">
        <v>59</v>
      </c>
      <c r="C39" s="19"/>
      <c r="D39" s="19"/>
      <c r="E39" s="19"/>
      <c r="F39" s="19"/>
      <c r="G39" s="19"/>
      <c r="H39" s="19"/>
      <c r="I39" s="19"/>
      <c r="J39" s="19"/>
    </row>
    <row r="40" spans="2:10" ht="15.75" customHeight="1">
      <c r="B40" s="5" t="s">
        <v>60</v>
      </c>
      <c r="C40" s="19"/>
      <c r="D40" s="19"/>
      <c r="E40" s="19"/>
      <c r="F40" s="19"/>
      <c r="G40" s="19"/>
      <c r="H40" s="19"/>
      <c r="I40" s="19"/>
      <c r="J40" s="19"/>
    </row>
    <row r="41" spans="2:10" ht="15.75" customHeight="1">
      <c r="B41" s="5" t="s">
        <v>61</v>
      </c>
      <c r="C41" s="19"/>
      <c r="D41" s="19"/>
      <c r="E41" s="19"/>
      <c r="F41" s="19"/>
      <c r="G41" s="19"/>
      <c r="H41" s="19"/>
      <c r="I41" s="19"/>
      <c r="J41" s="19"/>
    </row>
    <row r="42" spans="2:10" ht="15.75" customHeight="1">
      <c r="B42" s="5" t="s">
        <v>62</v>
      </c>
      <c r="C42" s="19"/>
      <c r="D42" s="19"/>
      <c r="E42" s="19"/>
      <c r="F42" s="19"/>
      <c r="G42" s="19"/>
      <c r="H42" s="19"/>
      <c r="I42" s="19"/>
      <c r="J42" s="19"/>
    </row>
    <row r="43" spans="2:10" ht="15.75" customHeight="1">
      <c r="B43" s="5" t="s">
        <v>63</v>
      </c>
      <c r="C43" s="19"/>
      <c r="D43" s="19"/>
      <c r="E43" s="19"/>
      <c r="F43" s="19"/>
      <c r="G43" s="19"/>
      <c r="H43" s="19"/>
      <c r="I43" s="19"/>
      <c r="J43" s="19"/>
    </row>
    <row r="44" spans="2:10" ht="15.75" customHeight="1">
      <c r="B44" s="98" t="s">
        <v>64</v>
      </c>
      <c r="C44" s="19"/>
      <c r="D44" s="19"/>
      <c r="E44" s="19"/>
      <c r="F44" s="19"/>
      <c r="G44" s="19"/>
      <c r="H44" s="19"/>
      <c r="I44" s="19"/>
      <c r="J44" s="19"/>
    </row>
    <row r="45" spans="2:10" ht="15.75" customHeight="1">
      <c r="B45" s="99" t="s">
        <v>107</v>
      </c>
      <c r="C45" s="97">
        <f>SUM(C6:C44)</f>
        <v>13098</v>
      </c>
      <c r="D45" s="26">
        <f t="shared" ref="D45:H45" si="1">SUM(D6:D44)</f>
        <v>4993</v>
      </c>
      <c r="E45" s="26">
        <f t="shared" si="1"/>
        <v>23800</v>
      </c>
      <c r="F45" s="26">
        <f t="shared" si="1"/>
        <v>8045</v>
      </c>
      <c r="G45" s="26">
        <f t="shared" si="1"/>
        <v>4000</v>
      </c>
      <c r="H45" s="85">
        <f t="shared" si="1"/>
        <v>475</v>
      </c>
      <c r="I45" s="85">
        <f t="shared" ref="I45" si="2">SUM(I6:I44)</f>
        <v>1821</v>
      </c>
      <c r="J45" s="96">
        <f t="shared" ref="J45" si="3">SUM(J6:J44)</f>
        <v>300</v>
      </c>
    </row>
  </sheetData>
  <mergeCells count="12">
    <mergeCell ref="A3:J3"/>
    <mergeCell ref="A2:J2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1"/>
  <sheetViews>
    <sheetView tabSelected="1" topLeftCell="A4" workbookViewId="0">
      <selection activeCell="N10" sqref="N10"/>
    </sheetView>
  </sheetViews>
  <sheetFormatPr defaultRowHeight="15.75"/>
  <cols>
    <col min="1" max="1" width="22.140625" style="100" customWidth="1"/>
    <col min="2" max="255" width="9.140625" style="100"/>
    <col min="256" max="256" width="22.140625" style="100" customWidth="1"/>
    <col min="257" max="511" width="9.140625" style="100"/>
    <col min="512" max="512" width="22.140625" style="100" customWidth="1"/>
    <col min="513" max="767" width="9.140625" style="100"/>
    <col min="768" max="768" width="22.140625" style="100" customWidth="1"/>
    <col min="769" max="1023" width="9.140625" style="100"/>
    <col min="1024" max="1024" width="22.140625" style="100" customWidth="1"/>
    <col min="1025" max="1279" width="9.140625" style="100"/>
    <col min="1280" max="1280" width="22.140625" style="100" customWidth="1"/>
    <col min="1281" max="1535" width="9.140625" style="100"/>
    <col min="1536" max="1536" width="22.140625" style="100" customWidth="1"/>
    <col min="1537" max="1791" width="9.140625" style="100"/>
    <col min="1792" max="1792" width="22.140625" style="100" customWidth="1"/>
    <col min="1793" max="2047" width="9.140625" style="100"/>
    <col min="2048" max="2048" width="22.140625" style="100" customWidth="1"/>
    <col min="2049" max="2303" width="9.140625" style="100"/>
    <col min="2304" max="2304" width="22.140625" style="100" customWidth="1"/>
    <col min="2305" max="2559" width="9.140625" style="100"/>
    <col min="2560" max="2560" width="22.140625" style="100" customWidth="1"/>
    <col min="2561" max="2815" width="9.140625" style="100"/>
    <col min="2816" max="2816" width="22.140625" style="100" customWidth="1"/>
    <col min="2817" max="3071" width="9.140625" style="100"/>
    <col min="3072" max="3072" width="22.140625" style="100" customWidth="1"/>
    <col min="3073" max="3327" width="9.140625" style="100"/>
    <col min="3328" max="3328" width="22.140625" style="100" customWidth="1"/>
    <col min="3329" max="3583" width="9.140625" style="100"/>
    <col min="3584" max="3584" width="22.140625" style="100" customWidth="1"/>
    <col min="3585" max="3839" width="9.140625" style="100"/>
    <col min="3840" max="3840" width="22.140625" style="100" customWidth="1"/>
    <col min="3841" max="4095" width="9.140625" style="100"/>
    <col min="4096" max="4096" width="22.140625" style="100" customWidth="1"/>
    <col min="4097" max="4351" width="9.140625" style="100"/>
    <col min="4352" max="4352" width="22.140625" style="100" customWidth="1"/>
    <col min="4353" max="4607" width="9.140625" style="100"/>
    <col min="4608" max="4608" width="22.140625" style="100" customWidth="1"/>
    <col min="4609" max="4863" width="9.140625" style="100"/>
    <col min="4864" max="4864" width="22.140625" style="100" customWidth="1"/>
    <col min="4865" max="5119" width="9.140625" style="100"/>
    <col min="5120" max="5120" width="22.140625" style="100" customWidth="1"/>
    <col min="5121" max="5375" width="9.140625" style="100"/>
    <col min="5376" max="5376" width="22.140625" style="100" customWidth="1"/>
    <col min="5377" max="5631" width="9.140625" style="100"/>
    <col min="5632" max="5632" width="22.140625" style="100" customWidth="1"/>
    <col min="5633" max="5887" width="9.140625" style="100"/>
    <col min="5888" max="5888" width="22.140625" style="100" customWidth="1"/>
    <col min="5889" max="6143" width="9.140625" style="100"/>
    <col min="6144" max="6144" width="22.140625" style="100" customWidth="1"/>
    <col min="6145" max="6399" width="9.140625" style="100"/>
    <col min="6400" max="6400" width="22.140625" style="100" customWidth="1"/>
    <col min="6401" max="6655" width="9.140625" style="100"/>
    <col min="6656" max="6656" width="22.140625" style="100" customWidth="1"/>
    <col min="6657" max="6911" width="9.140625" style="100"/>
    <col min="6912" max="6912" width="22.140625" style="100" customWidth="1"/>
    <col min="6913" max="7167" width="9.140625" style="100"/>
    <col min="7168" max="7168" width="22.140625" style="100" customWidth="1"/>
    <col min="7169" max="7423" width="9.140625" style="100"/>
    <col min="7424" max="7424" width="22.140625" style="100" customWidth="1"/>
    <col min="7425" max="7679" width="9.140625" style="100"/>
    <col min="7680" max="7680" width="22.140625" style="100" customWidth="1"/>
    <col min="7681" max="7935" width="9.140625" style="100"/>
    <col min="7936" max="7936" width="22.140625" style="100" customWidth="1"/>
    <col min="7937" max="8191" width="9.140625" style="100"/>
    <col min="8192" max="8192" width="22.140625" style="100" customWidth="1"/>
    <col min="8193" max="8447" width="9.140625" style="100"/>
    <col min="8448" max="8448" width="22.140625" style="100" customWidth="1"/>
    <col min="8449" max="8703" width="9.140625" style="100"/>
    <col min="8704" max="8704" width="22.140625" style="100" customWidth="1"/>
    <col min="8705" max="8959" width="9.140625" style="100"/>
    <col min="8960" max="8960" width="22.140625" style="100" customWidth="1"/>
    <col min="8961" max="9215" width="9.140625" style="100"/>
    <col min="9216" max="9216" width="22.140625" style="100" customWidth="1"/>
    <col min="9217" max="9471" width="9.140625" style="100"/>
    <col min="9472" max="9472" width="22.140625" style="100" customWidth="1"/>
    <col min="9473" max="9727" width="9.140625" style="100"/>
    <col min="9728" max="9728" width="22.140625" style="100" customWidth="1"/>
    <col min="9729" max="9983" width="9.140625" style="100"/>
    <col min="9984" max="9984" width="22.140625" style="100" customWidth="1"/>
    <col min="9985" max="10239" width="9.140625" style="100"/>
    <col min="10240" max="10240" width="22.140625" style="100" customWidth="1"/>
    <col min="10241" max="10495" width="9.140625" style="100"/>
    <col min="10496" max="10496" width="22.140625" style="100" customWidth="1"/>
    <col min="10497" max="10751" width="9.140625" style="100"/>
    <col min="10752" max="10752" width="22.140625" style="100" customWidth="1"/>
    <col min="10753" max="11007" width="9.140625" style="100"/>
    <col min="11008" max="11008" width="22.140625" style="100" customWidth="1"/>
    <col min="11009" max="11263" width="9.140625" style="100"/>
    <col min="11264" max="11264" width="22.140625" style="100" customWidth="1"/>
    <col min="11265" max="11519" width="9.140625" style="100"/>
    <col min="11520" max="11520" width="22.140625" style="100" customWidth="1"/>
    <col min="11521" max="11775" width="9.140625" style="100"/>
    <col min="11776" max="11776" width="22.140625" style="100" customWidth="1"/>
    <col min="11777" max="12031" width="9.140625" style="100"/>
    <col min="12032" max="12032" width="22.140625" style="100" customWidth="1"/>
    <col min="12033" max="12287" width="9.140625" style="100"/>
    <col min="12288" max="12288" width="22.140625" style="100" customWidth="1"/>
    <col min="12289" max="12543" width="9.140625" style="100"/>
    <col min="12544" max="12544" width="22.140625" style="100" customWidth="1"/>
    <col min="12545" max="12799" width="9.140625" style="100"/>
    <col min="12800" max="12800" width="22.140625" style="100" customWidth="1"/>
    <col min="12801" max="13055" width="9.140625" style="100"/>
    <col min="13056" max="13056" width="22.140625" style="100" customWidth="1"/>
    <col min="13057" max="13311" width="9.140625" style="100"/>
    <col min="13312" max="13312" width="22.140625" style="100" customWidth="1"/>
    <col min="13313" max="13567" width="9.140625" style="100"/>
    <col min="13568" max="13568" width="22.140625" style="100" customWidth="1"/>
    <col min="13569" max="13823" width="9.140625" style="100"/>
    <col min="13824" max="13824" width="22.140625" style="100" customWidth="1"/>
    <col min="13825" max="14079" width="9.140625" style="100"/>
    <col min="14080" max="14080" width="22.140625" style="100" customWidth="1"/>
    <col min="14081" max="14335" width="9.140625" style="100"/>
    <col min="14336" max="14336" width="22.140625" style="100" customWidth="1"/>
    <col min="14337" max="14591" width="9.140625" style="100"/>
    <col min="14592" max="14592" width="22.140625" style="100" customWidth="1"/>
    <col min="14593" max="14847" width="9.140625" style="100"/>
    <col min="14848" max="14848" width="22.140625" style="100" customWidth="1"/>
    <col min="14849" max="15103" width="9.140625" style="100"/>
    <col min="15104" max="15104" width="22.140625" style="100" customWidth="1"/>
    <col min="15105" max="15359" width="9.140625" style="100"/>
    <col min="15360" max="15360" width="22.140625" style="100" customWidth="1"/>
    <col min="15361" max="15615" width="9.140625" style="100"/>
    <col min="15616" max="15616" width="22.140625" style="100" customWidth="1"/>
    <col min="15617" max="15871" width="9.140625" style="100"/>
    <col min="15872" max="15872" width="22.140625" style="100" customWidth="1"/>
    <col min="15873" max="16127" width="9.140625" style="100"/>
    <col min="16128" max="16128" width="22.140625" style="100" customWidth="1"/>
    <col min="16129" max="16384" width="9.140625" style="100"/>
  </cols>
  <sheetData>
    <row r="1" spans="1:24">
      <c r="A1" s="213" t="s">
        <v>152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1:24" ht="34.5" customHeight="1">
      <c r="A2" s="212" t="s">
        <v>148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</row>
    <row r="3" spans="1:24" ht="15.75" customHeight="1">
      <c r="A3" s="214" t="s">
        <v>109</v>
      </c>
      <c r="B3" s="215" t="s">
        <v>110</v>
      </c>
      <c r="C3" s="218" t="s">
        <v>111</v>
      </c>
      <c r="D3" s="218"/>
      <c r="E3" s="218"/>
      <c r="F3" s="218"/>
      <c r="G3" s="218"/>
      <c r="H3" s="218"/>
      <c r="I3" s="211" t="s">
        <v>112</v>
      </c>
      <c r="J3" s="211"/>
      <c r="K3" s="211"/>
      <c r="L3" s="211"/>
      <c r="M3" s="211"/>
      <c r="N3" s="211" t="s">
        <v>113</v>
      </c>
      <c r="O3" s="211"/>
      <c r="P3" s="211"/>
      <c r="Q3" s="211"/>
      <c r="R3" s="211"/>
      <c r="S3" s="211" t="s">
        <v>114</v>
      </c>
      <c r="T3" s="211"/>
      <c r="U3" s="211"/>
      <c r="V3" s="211"/>
      <c r="W3" s="211"/>
      <c r="X3" s="211"/>
    </row>
    <row r="4" spans="1:24">
      <c r="A4" s="214"/>
      <c r="B4" s="216"/>
      <c r="C4" s="218"/>
      <c r="D4" s="218"/>
      <c r="E4" s="218"/>
      <c r="F4" s="218"/>
      <c r="G4" s="218"/>
      <c r="H4" s="218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9" t="s">
        <v>115</v>
      </c>
      <c r="T4" s="211" t="s">
        <v>116</v>
      </c>
      <c r="U4" s="211" t="s">
        <v>117</v>
      </c>
      <c r="V4" s="211" t="s">
        <v>118</v>
      </c>
      <c r="W4" s="211"/>
      <c r="X4" s="211"/>
    </row>
    <row r="5" spans="1:24" ht="102">
      <c r="A5" s="214"/>
      <c r="B5" s="217"/>
      <c r="C5" s="102" t="s">
        <v>115</v>
      </c>
      <c r="D5" s="103" t="s">
        <v>116</v>
      </c>
      <c r="E5" s="103" t="s">
        <v>119</v>
      </c>
      <c r="F5" s="103" t="s">
        <v>120</v>
      </c>
      <c r="G5" s="103" t="s">
        <v>121</v>
      </c>
      <c r="H5" s="104" t="s">
        <v>78</v>
      </c>
      <c r="I5" s="102" t="s">
        <v>115</v>
      </c>
      <c r="J5" s="103" t="s">
        <v>116</v>
      </c>
      <c r="K5" s="103" t="s">
        <v>120</v>
      </c>
      <c r="L5" s="103" t="s">
        <v>121</v>
      </c>
      <c r="M5" s="103" t="s">
        <v>78</v>
      </c>
      <c r="N5" s="102" t="s">
        <v>115</v>
      </c>
      <c r="O5" s="103" t="s">
        <v>116</v>
      </c>
      <c r="P5" s="103" t="s">
        <v>120</v>
      </c>
      <c r="Q5" s="103" t="s">
        <v>121</v>
      </c>
      <c r="R5" s="103" t="s">
        <v>78</v>
      </c>
      <c r="S5" s="219"/>
      <c r="T5" s="211"/>
      <c r="U5" s="211"/>
      <c r="V5" s="103" t="s">
        <v>122</v>
      </c>
      <c r="W5" s="103" t="s">
        <v>120</v>
      </c>
      <c r="X5" s="103" t="s">
        <v>121</v>
      </c>
    </row>
    <row r="6" spans="1:24" ht="15.75" customHeight="1">
      <c r="A6" s="105" t="s">
        <v>123</v>
      </c>
      <c r="B6" s="106"/>
      <c r="C6" s="32">
        <v>13</v>
      </c>
      <c r="D6" s="32">
        <v>12</v>
      </c>
      <c r="E6" s="107">
        <v>1500</v>
      </c>
      <c r="F6" s="32">
        <v>1560</v>
      </c>
      <c r="G6" s="32">
        <v>1560</v>
      </c>
      <c r="H6" s="50">
        <f>F6+G6+E6</f>
        <v>4620</v>
      </c>
      <c r="I6" s="107">
        <v>74</v>
      </c>
      <c r="J6" s="107">
        <v>0</v>
      </c>
      <c r="K6" s="32">
        <v>1560</v>
      </c>
      <c r="L6" s="32">
        <v>10193</v>
      </c>
      <c r="M6" s="32">
        <v>11753</v>
      </c>
      <c r="N6" s="107">
        <v>93</v>
      </c>
      <c r="O6" s="107">
        <v>7</v>
      </c>
      <c r="P6" s="32">
        <v>2340</v>
      </c>
      <c r="Q6" s="32">
        <v>12675</v>
      </c>
      <c r="R6" s="32">
        <f>P6+Q6</f>
        <v>15015</v>
      </c>
      <c r="S6" s="107">
        <v>183</v>
      </c>
      <c r="T6" s="107">
        <v>19</v>
      </c>
      <c r="U6" s="107">
        <f>H6+M6+R6</f>
        <v>31388</v>
      </c>
      <c r="V6" s="107">
        <f>E6</f>
        <v>1500</v>
      </c>
      <c r="W6" s="107">
        <f>F6+K6+P6</f>
        <v>5460</v>
      </c>
      <c r="X6" s="107">
        <f>G6+L6+Q6</f>
        <v>24428</v>
      </c>
    </row>
    <row r="7" spans="1:24">
      <c r="A7" s="50" t="s">
        <v>124</v>
      </c>
      <c r="B7" s="50"/>
      <c r="C7" s="50"/>
      <c r="D7" s="50"/>
      <c r="E7" s="50">
        <v>900</v>
      </c>
      <c r="F7" s="50">
        <v>900</v>
      </c>
      <c r="G7" s="50">
        <v>1000</v>
      </c>
      <c r="H7" s="50">
        <v>2800</v>
      </c>
      <c r="I7" s="50"/>
      <c r="J7" s="50"/>
      <c r="K7" s="50">
        <v>1123</v>
      </c>
      <c r="L7" s="50">
        <v>4056</v>
      </c>
      <c r="M7" s="50">
        <v>5179</v>
      </c>
      <c r="N7" s="50"/>
      <c r="O7" s="50"/>
      <c r="P7" s="50">
        <v>1404</v>
      </c>
      <c r="Q7" s="50">
        <v>5070</v>
      </c>
      <c r="R7" s="50">
        <v>6474</v>
      </c>
      <c r="S7" s="50"/>
      <c r="T7" s="50"/>
      <c r="U7" s="50">
        <v>14453</v>
      </c>
      <c r="V7" s="50">
        <v>900</v>
      </c>
      <c r="W7" s="50">
        <v>3427</v>
      </c>
      <c r="X7" s="50">
        <v>10126</v>
      </c>
    </row>
    <row r="8" spans="1:24" ht="31.5">
      <c r="A8" s="50" t="s">
        <v>125</v>
      </c>
      <c r="B8" s="50"/>
      <c r="C8" s="50"/>
      <c r="D8" s="50"/>
      <c r="E8" s="50">
        <v>600</v>
      </c>
      <c r="F8" s="50">
        <v>660</v>
      </c>
      <c r="G8" s="50">
        <v>560</v>
      </c>
      <c r="H8" s="50">
        <v>1820</v>
      </c>
      <c r="I8" s="50"/>
      <c r="J8" s="50"/>
      <c r="K8" s="50">
        <v>437</v>
      </c>
      <c r="L8" s="50">
        <v>5772</v>
      </c>
      <c r="M8" s="50">
        <v>6209</v>
      </c>
      <c r="N8" s="50"/>
      <c r="O8" s="50"/>
      <c r="P8" s="50">
        <v>624</v>
      </c>
      <c r="Q8" s="50">
        <v>7176</v>
      </c>
      <c r="R8" s="50">
        <v>7800</v>
      </c>
      <c r="S8" s="50"/>
      <c r="T8" s="50"/>
      <c r="U8" s="50">
        <v>15829</v>
      </c>
      <c r="V8" s="50">
        <v>600</v>
      </c>
      <c r="W8" s="50">
        <v>1721</v>
      </c>
      <c r="X8" s="50">
        <v>13508</v>
      </c>
    </row>
    <row r="9" spans="1:24" ht="31.5">
      <c r="A9" s="50" t="s">
        <v>126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>
        <v>365</v>
      </c>
      <c r="M9" s="50">
        <v>365</v>
      </c>
      <c r="N9" s="50"/>
      <c r="O9" s="50"/>
      <c r="P9" s="50"/>
      <c r="Q9" s="50"/>
      <c r="R9" s="50"/>
      <c r="S9" s="50"/>
      <c r="T9" s="50"/>
      <c r="U9" s="50"/>
      <c r="V9" s="50"/>
      <c r="W9" s="50"/>
      <c r="X9" s="50">
        <v>356</v>
      </c>
    </row>
    <row r="10" spans="1:24" ht="47.25">
      <c r="A10" s="108" t="s">
        <v>127</v>
      </c>
      <c r="B10" s="108"/>
      <c r="C10" s="50"/>
      <c r="D10" s="50"/>
      <c r="E10" s="50"/>
      <c r="F10" s="50">
        <v>120</v>
      </c>
      <c r="G10" s="50" t="s">
        <v>128</v>
      </c>
      <c r="H10" s="50">
        <v>120</v>
      </c>
      <c r="I10" s="106"/>
      <c r="J10" s="106"/>
      <c r="K10" s="50">
        <v>120</v>
      </c>
      <c r="L10" s="50"/>
      <c r="M10" s="50">
        <v>120</v>
      </c>
      <c r="N10" s="106"/>
      <c r="O10" s="106"/>
      <c r="P10" s="50">
        <v>156</v>
      </c>
      <c r="Q10" s="50"/>
      <c r="R10" s="50">
        <v>156</v>
      </c>
      <c r="S10" s="106"/>
      <c r="T10" s="106"/>
      <c r="U10" s="106" t="s">
        <v>128</v>
      </c>
      <c r="V10" s="106"/>
      <c r="W10" s="106">
        <f>F10+K10+P10</f>
        <v>396</v>
      </c>
      <c r="X10" s="106"/>
    </row>
    <row r="11" spans="1:24" ht="31.5">
      <c r="A11" s="108" t="s">
        <v>129</v>
      </c>
      <c r="B11" s="108"/>
      <c r="C11" s="50"/>
      <c r="D11" s="50"/>
      <c r="E11" s="50"/>
      <c r="F11" s="50" t="s">
        <v>128</v>
      </c>
      <c r="G11" s="50"/>
      <c r="H11" s="50"/>
      <c r="I11" s="106"/>
      <c r="J11" s="106"/>
      <c r="K11" s="50"/>
      <c r="L11" s="50" t="s">
        <v>128</v>
      </c>
      <c r="M11" s="50"/>
      <c r="N11" s="106"/>
      <c r="O11" s="106"/>
      <c r="P11" s="50"/>
      <c r="Q11" s="50" t="s">
        <v>128</v>
      </c>
      <c r="R11" s="50"/>
      <c r="S11" s="106"/>
      <c r="T11" s="106"/>
      <c r="U11" s="106"/>
      <c r="V11" s="106"/>
      <c r="W11" s="106"/>
      <c r="X11" s="106"/>
    </row>
    <row r="12" spans="1:24" ht="31.5">
      <c r="A12" s="108" t="s">
        <v>130</v>
      </c>
      <c r="B12" s="108"/>
      <c r="C12" s="50"/>
      <c r="D12" s="50"/>
      <c r="E12" s="50"/>
      <c r="F12" s="50"/>
      <c r="G12" s="50"/>
      <c r="H12" s="50"/>
      <c r="I12" s="106"/>
      <c r="J12" s="106"/>
      <c r="K12" s="50"/>
      <c r="L12" s="50">
        <v>800</v>
      </c>
      <c r="M12" s="50"/>
      <c r="N12" s="106"/>
      <c r="O12" s="106"/>
      <c r="P12" s="50"/>
      <c r="Q12" s="50">
        <v>1300</v>
      </c>
      <c r="R12" s="50"/>
      <c r="S12" s="106"/>
      <c r="T12" s="106"/>
      <c r="U12" s="106" t="s">
        <v>128</v>
      </c>
      <c r="V12" s="106"/>
      <c r="W12" s="106"/>
      <c r="X12" s="106">
        <f>F12+L12+Q12</f>
        <v>2100</v>
      </c>
    </row>
    <row r="13" spans="1:24" ht="47.25">
      <c r="A13" s="109" t="s">
        <v>131</v>
      </c>
      <c r="B13" s="109" t="s">
        <v>132</v>
      </c>
      <c r="C13" s="50"/>
      <c r="D13" s="50"/>
      <c r="E13" s="50"/>
      <c r="F13" s="50"/>
      <c r="G13" s="50"/>
      <c r="H13" s="50">
        <v>8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31.5">
      <c r="A14" s="109" t="s">
        <v>133</v>
      </c>
      <c r="B14" s="109" t="s">
        <v>134</v>
      </c>
      <c r="C14" s="50"/>
      <c r="D14" s="50"/>
      <c r="E14" s="50"/>
      <c r="F14" s="50"/>
      <c r="G14" s="50"/>
      <c r="H14" s="32">
        <v>30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5.75" customHeight="1">
      <c r="A15" s="109" t="s">
        <v>135</v>
      </c>
      <c r="B15" s="109" t="s">
        <v>136</v>
      </c>
      <c r="C15" s="50"/>
      <c r="D15" s="50"/>
      <c r="E15" s="50"/>
      <c r="F15" s="50"/>
      <c r="G15" s="50" t="s">
        <v>128</v>
      </c>
      <c r="H15" s="50">
        <v>15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31.5">
      <c r="A16" s="109" t="s">
        <v>137</v>
      </c>
      <c r="B16" s="109" t="s">
        <v>138</v>
      </c>
      <c r="C16" s="50"/>
      <c r="D16" s="50"/>
      <c r="E16" s="50"/>
      <c r="F16" s="50"/>
      <c r="G16" s="50"/>
      <c r="H16" s="50">
        <v>15</v>
      </c>
      <c r="I16" s="50"/>
      <c r="J16" s="50"/>
      <c r="K16" s="50" t="s">
        <v>128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47.25">
      <c r="A17" s="109" t="s">
        <v>139</v>
      </c>
      <c r="B17" s="109" t="s">
        <v>140</v>
      </c>
      <c r="C17" s="50"/>
      <c r="D17" s="50"/>
      <c r="E17" s="50"/>
      <c r="F17" s="50"/>
      <c r="G17" s="50"/>
      <c r="H17" s="50">
        <v>0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31.5">
      <c r="A18" s="109" t="s">
        <v>141</v>
      </c>
      <c r="B18" s="109" t="s">
        <v>142</v>
      </c>
      <c r="C18" s="50"/>
      <c r="D18" s="50"/>
      <c r="E18" s="50"/>
      <c r="F18" s="50"/>
      <c r="G18" s="50"/>
      <c r="H18" s="50">
        <v>0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31.5">
      <c r="A19" s="109" t="s">
        <v>143</v>
      </c>
      <c r="B19" s="109" t="s">
        <v>144</v>
      </c>
      <c r="C19" s="50"/>
      <c r="D19" s="50"/>
      <c r="E19" s="50"/>
      <c r="F19" s="50"/>
      <c r="G19" s="50"/>
      <c r="H19" s="50">
        <v>0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>
      <c r="A20" s="101"/>
      <c r="B20" s="101"/>
    </row>
    <row r="21" spans="1:24">
      <c r="A21" s="101"/>
      <c r="B21" s="101"/>
      <c r="H21" s="110"/>
    </row>
  </sheetData>
  <mergeCells count="12">
    <mergeCell ref="U4:U5"/>
    <mergeCell ref="V4:X4"/>
    <mergeCell ref="A2:X2"/>
    <mergeCell ref="A1:X1"/>
    <mergeCell ref="A3:A5"/>
    <mergeCell ref="B3:B5"/>
    <mergeCell ref="C3:H4"/>
    <mergeCell ref="I3:M4"/>
    <mergeCell ref="N3:R4"/>
    <mergeCell ref="S3:X3"/>
    <mergeCell ref="S4:S5"/>
    <mergeCell ref="T4:T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ИТОГ</vt:lpstr>
      <vt:lpstr>КС ДС</vt:lpstr>
      <vt:lpstr>Посещ и обращ</vt:lpstr>
      <vt:lpstr>Диагност иссл</vt:lpstr>
      <vt:lpstr>Диализ</vt:lpstr>
      <vt:lpstr>ИТОГ!Заголовки_для_печати</vt:lpstr>
      <vt:lpstr>ИТОГ!Область_печати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</cp:lastModifiedBy>
  <cp:lastPrinted>2025-01-17T14:55:06Z</cp:lastPrinted>
  <dcterms:created xsi:type="dcterms:W3CDTF">2024-11-26T10:30:05Z</dcterms:created>
  <dcterms:modified xsi:type="dcterms:W3CDTF">2025-03-19T06:00:48Z</dcterms:modified>
</cp:coreProperties>
</file>